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hilbu1\Desktop\2023 Crop Budgets\Cotton\2023 Net Returns Comparison Aids\"/>
    </mc:Choice>
  </mc:AlternateContent>
  <xr:revisionPtr revIDLastSave="0" documentId="13_ncr:1_{24BF3665-70BD-4282-878E-249558E231E8}" xr6:coauthVersionLast="47" xr6:coauthVersionMax="47" xr10:uidLastSave="{00000000-0000-0000-0000-000000000000}"/>
  <bookViews>
    <workbookView xWindow="28680" yWindow="-120" windowWidth="29040" windowHeight="15840" tabRatio="880" activeTab="4" xr2:uid="{00000000-000D-0000-FFFF-FFFF00000000}"/>
  </bookViews>
  <sheets>
    <sheet name="Cotton vs. Corn 1" sheetId="45" r:id="rId1"/>
    <sheet name="Cotton vs. Corn 2" sheetId="38" r:id="rId2"/>
    <sheet name="Cotton vs. Soybeans 1" sheetId="46" r:id="rId3"/>
    <sheet name="Cotton vs. Soybeans 2" sheetId="39" r:id="rId4"/>
    <sheet name="Corn vs. Soybeans" sheetId="40" r:id="rId5"/>
  </sheets>
  <definedNames>
    <definedName name="_xlnm.Print_Area" localSheetId="4">'Corn vs. Soybeans'!$A$1:$Q$40</definedName>
    <definedName name="_xlnm.Print_Area" localSheetId="0">'Cotton vs. Corn 1'!$A$1:$Q$40</definedName>
    <definedName name="_xlnm.Print_Area" localSheetId="1">'Cotton vs. Corn 2'!$A$1:$Q$40</definedName>
    <definedName name="_xlnm.Print_Area" localSheetId="2">'Cotton vs. Soybeans 1'!$A$1:$Q$40</definedName>
    <definedName name="_xlnm.Print_Area" localSheetId="3">'Cotton vs. Soybeans 2'!$A$1:$Q$40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46" l="1"/>
  <c r="F17" i="46"/>
  <c r="F18" i="46" s="1"/>
  <c r="F17" i="38"/>
  <c r="G17" i="38" s="1"/>
  <c r="H17" i="38" s="1"/>
  <c r="I17" i="38" s="1"/>
  <c r="J17" i="38" s="1"/>
  <c r="K17" i="38" s="1"/>
  <c r="L17" i="38" s="1"/>
  <c r="M17" i="38" s="1"/>
  <c r="E18" i="38"/>
  <c r="E18" i="45"/>
  <c r="F17" i="45"/>
  <c r="F18" i="45" s="1"/>
  <c r="D19" i="46"/>
  <c r="E19" i="46" s="1"/>
  <c r="L14" i="46"/>
  <c r="L12" i="46" s="1"/>
  <c r="F14" i="46"/>
  <c r="L13" i="46"/>
  <c r="F13" i="46"/>
  <c r="D19" i="45"/>
  <c r="L14" i="45"/>
  <c r="F14" i="45"/>
  <c r="F12" i="45" s="1"/>
  <c r="L13" i="45"/>
  <c r="F13" i="45"/>
  <c r="F12" i="46" l="1"/>
  <c r="L12" i="45"/>
  <c r="G17" i="46"/>
  <c r="G19" i="46" s="1"/>
  <c r="F19" i="46"/>
  <c r="G18" i="46"/>
  <c r="G17" i="45"/>
  <c r="G18" i="45" s="1"/>
  <c r="E19" i="45"/>
  <c r="F19" i="45"/>
  <c r="G19" i="45"/>
  <c r="D20" i="46"/>
  <c r="D20" i="45"/>
  <c r="H17" i="46" l="1"/>
  <c r="H18" i="46" s="1"/>
  <c r="H17" i="45"/>
  <c r="H19" i="45" s="1"/>
  <c r="E20" i="46"/>
  <c r="H20" i="46"/>
  <c r="F20" i="46"/>
  <c r="G20" i="46"/>
  <c r="G20" i="45"/>
  <c r="F20" i="45"/>
  <c r="E20" i="45"/>
  <c r="D21" i="46"/>
  <c r="D21" i="45"/>
  <c r="H19" i="46" l="1"/>
  <c r="H20" i="45"/>
  <c r="I17" i="46"/>
  <c r="I20" i="46" s="1"/>
  <c r="H18" i="45"/>
  <c r="I17" i="45"/>
  <c r="I18" i="45" s="1"/>
  <c r="F21" i="46"/>
  <c r="E21" i="46"/>
  <c r="G21" i="46"/>
  <c r="H21" i="46"/>
  <c r="H21" i="45"/>
  <c r="G21" i="45"/>
  <c r="F21" i="45"/>
  <c r="E21" i="45"/>
  <c r="D22" i="46"/>
  <c r="D22" i="45"/>
  <c r="I21" i="46" l="1"/>
  <c r="I19" i="46"/>
  <c r="I18" i="46"/>
  <c r="J17" i="46"/>
  <c r="J21" i="46" s="1"/>
  <c r="I21" i="45"/>
  <c r="I19" i="45"/>
  <c r="J17" i="45"/>
  <c r="J19" i="45" s="1"/>
  <c r="I20" i="45"/>
  <c r="I22" i="46"/>
  <c r="H22" i="46"/>
  <c r="F22" i="46"/>
  <c r="E22" i="46"/>
  <c r="G22" i="46"/>
  <c r="K17" i="46"/>
  <c r="K22" i="46" s="1"/>
  <c r="J18" i="46"/>
  <c r="J20" i="45"/>
  <c r="I22" i="45"/>
  <c r="H22" i="45"/>
  <c r="G22" i="45"/>
  <c r="F22" i="45"/>
  <c r="E22" i="45"/>
  <c r="D23" i="46"/>
  <c r="D23" i="45"/>
  <c r="J20" i="46" l="1"/>
  <c r="J19" i="46"/>
  <c r="J22" i="46"/>
  <c r="J18" i="45"/>
  <c r="K17" i="45"/>
  <c r="K22" i="45" s="1"/>
  <c r="J22" i="45"/>
  <c r="J21" i="45"/>
  <c r="K23" i="46"/>
  <c r="J23" i="46"/>
  <c r="I23" i="46"/>
  <c r="H23" i="46"/>
  <c r="G23" i="46"/>
  <c r="F23" i="46"/>
  <c r="E23" i="46"/>
  <c r="K19" i="46"/>
  <c r="L17" i="46"/>
  <c r="K18" i="46"/>
  <c r="K20" i="46"/>
  <c r="K21" i="46"/>
  <c r="K23" i="45"/>
  <c r="J23" i="45"/>
  <c r="I23" i="45"/>
  <c r="H23" i="45"/>
  <c r="G23" i="45"/>
  <c r="F23" i="45"/>
  <c r="E23" i="45"/>
  <c r="K18" i="45"/>
  <c r="L17" i="45"/>
  <c r="L23" i="45" s="1"/>
  <c r="K19" i="45"/>
  <c r="K20" i="45"/>
  <c r="D24" i="46"/>
  <c r="D24" i="45"/>
  <c r="K21" i="45" l="1"/>
  <c r="L24" i="46"/>
  <c r="K24" i="46"/>
  <c r="J24" i="46"/>
  <c r="I24" i="46"/>
  <c r="H24" i="46"/>
  <c r="G24" i="46"/>
  <c r="F24" i="46"/>
  <c r="E24" i="46"/>
  <c r="M17" i="46"/>
  <c r="L19" i="46"/>
  <c r="L18" i="46"/>
  <c r="L20" i="46"/>
  <c r="L21" i="46"/>
  <c r="L22" i="46"/>
  <c r="L23" i="46"/>
  <c r="L24" i="45"/>
  <c r="K24" i="45"/>
  <c r="J24" i="45"/>
  <c r="I24" i="45"/>
  <c r="H24" i="45"/>
  <c r="G24" i="45"/>
  <c r="F24" i="45"/>
  <c r="E24" i="45"/>
  <c r="M17" i="45"/>
  <c r="L18" i="45"/>
  <c r="L19" i="45"/>
  <c r="L20" i="45"/>
  <c r="L21" i="45"/>
  <c r="L22" i="45"/>
  <c r="D25" i="46"/>
  <c r="D25" i="45"/>
  <c r="M18" i="46" l="1"/>
  <c r="M19" i="46"/>
  <c r="M20" i="46"/>
  <c r="M21" i="46"/>
  <c r="M22" i="46"/>
  <c r="M23" i="46"/>
  <c r="M25" i="46"/>
  <c r="L25" i="46"/>
  <c r="K25" i="46"/>
  <c r="J25" i="46"/>
  <c r="I25" i="46"/>
  <c r="H25" i="46"/>
  <c r="G25" i="46"/>
  <c r="F25" i="46"/>
  <c r="E25" i="46"/>
  <c r="M24" i="46"/>
  <c r="M18" i="45"/>
  <c r="M19" i="45"/>
  <c r="M20" i="45"/>
  <c r="M21" i="45"/>
  <c r="M22" i="45"/>
  <c r="M23" i="45"/>
  <c r="M25" i="45"/>
  <c r="L25" i="45"/>
  <c r="K25" i="45"/>
  <c r="J25" i="45"/>
  <c r="I25" i="45"/>
  <c r="H25" i="45"/>
  <c r="G25" i="45"/>
  <c r="F25" i="45"/>
  <c r="E25" i="45"/>
  <c r="M24" i="45"/>
  <c r="D26" i="46"/>
  <c r="D26" i="45"/>
  <c r="M26" i="46" l="1"/>
  <c r="L26" i="46"/>
  <c r="K26" i="46"/>
  <c r="J26" i="46"/>
  <c r="I26" i="46"/>
  <c r="H26" i="46"/>
  <c r="G26" i="46"/>
  <c r="F26" i="46"/>
  <c r="E26" i="46"/>
  <c r="M26" i="45"/>
  <c r="L26" i="45"/>
  <c r="K26" i="45"/>
  <c r="J26" i="45"/>
  <c r="I26" i="45"/>
  <c r="H26" i="45"/>
  <c r="G26" i="45"/>
  <c r="F26" i="45"/>
  <c r="E26" i="45"/>
  <c r="D27" i="46"/>
  <c r="D27" i="45"/>
  <c r="M27" i="46" l="1"/>
  <c r="I27" i="46"/>
  <c r="H27" i="46"/>
  <c r="E27" i="46"/>
  <c r="L27" i="46"/>
  <c r="J27" i="46"/>
  <c r="K27" i="46"/>
  <c r="G27" i="46"/>
  <c r="F27" i="46"/>
  <c r="M27" i="45"/>
  <c r="L27" i="45"/>
  <c r="K27" i="45"/>
  <c r="J27" i="45"/>
  <c r="I27" i="45"/>
  <c r="H27" i="45"/>
  <c r="G27" i="45"/>
  <c r="F27" i="45"/>
  <c r="E27" i="45"/>
  <c r="D28" i="46"/>
  <c r="D28" i="45"/>
  <c r="G28" i="46" l="1"/>
  <c r="M28" i="46"/>
  <c r="K28" i="46"/>
  <c r="J28" i="46"/>
  <c r="H28" i="46"/>
  <c r="F28" i="46"/>
  <c r="I28" i="46"/>
  <c r="L28" i="46"/>
  <c r="E28" i="46"/>
  <c r="M28" i="45"/>
  <c r="L28" i="45"/>
  <c r="K28" i="45"/>
  <c r="J28" i="45"/>
  <c r="I28" i="45"/>
  <c r="H28" i="45"/>
  <c r="G28" i="45"/>
  <c r="F28" i="45"/>
  <c r="E28" i="45"/>
  <c r="D29" i="46"/>
  <c r="D29" i="45"/>
  <c r="L29" i="46" l="1"/>
  <c r="J29" i="46"/>
  <c r="I29" i="46"/>
  <c r="H29" i="46"/>
  <c r="G29" i="46"/>
  <c r="M29" i="46"/>
  <c r="K29" i="46"/>
  <c r="F29" i="46"/>
  <c r="E29" i="46"/>
  <c r="M29" i="45"/>
  <c r="L29" i="45"/>
  <c r="K29" i="45"/>
  <c r="J29" i="45"/>
  <c r="I29" i="45"/>
  <c r="H29" i="45"/>
  <c r="G29" i="45"/>
  <c r="F29" i="45"/>
  <c r="E29" i="45"/>
  <c r="D30" i="46"/>
  <c r="D30" i="45"/>
  <c r="M30" i="46" l="1"/>
  <c r="J30" i="46"/>
  <c r="F30" i="46"/>
  <c r="I30" i="46"/>
  <c r="G30" i="46"/>
  <c r="L30" i="46"/>
  <c r="K30" i="46"/>
  <c r="H30" i="46"/>
  <c r="E30" i="46"/>
  <c r="M30" i="45"/>
  <c r="L30" i="45"/>
  <c r="K30" i="45"/>
  <c r="J30" i="45"/>
  <c r="I30" i="45"/>
  <c r="H30" i="45"/>
  <c r="G30" i="45"/>
  <c r="F30" i="45"/>
  <c r="E30" i="45"/>
  <c r="D31" i="46"/>
  <c r="D31" i="45"/>
  <c r="M31" i="46" l="1"/>
  <c r="L31" i="46"/>
  <c r="K31" i="46"/>
  <c r="J31" i="46"/>
  <c r="I31" i="46"/>
  <c r="H31" i="46"/>
  <c r="G31" i="46"/>
  <c r="F31" i="46"/>
  <c r="E31" i="46"/>
  <c r="M31" i="45"/>
  <c r="L31" i="45"/>
  <c r="K31" i="45"/>
  <c r="J31" i="45"/>
  <c r="I31" i="45"/>
  <c r="H31" i="45"/>
  <c r="G31" i="45"/>
  <c r="F31" i="45"/>
  <c r="E31" i="45"/>
  <c r="D32" i="46"/>
  <c r="D32" i="45"/>
  <c r="M32" i="46" l="1"/>
  <c r="L32" i="46"/>
  <c r="K32" i="46"/>
  <c r="J32" i="46"/>
  <c r="I32" i="46"/>
  <c r="H32" i="46"/>
  <c r="G32" i="46"/>
  <c r="F32" i="46"/>
  <c r="E32" i="46"/>
  <c r="M32" i="45"/>
  <c r="L32" i="45"/>
  <c r="K32" i="45"/>
  <c r="J32" i="45"/>
  <c r="I32" i="45"/>
  <c r="H32" i="45"/>
  <c r="G32" i="45"/>
  <c r="F32" i="45"/>
  <c r="E32" i="45"/>
  <c r="D33" i="46"/>
  <c r="D33" i="45"/>
  <c r="M33" i="46" l="1"/>
  <c r="L33" i="46"/>
  <c r="K33" i="46"/>
  <c r="J33" i="46"/>
  <c r="I33" i="46"/>
  <c r="H33" i="46"/>
  <c r="G33" i="46"/>
  <c r="F33" i="46"/>
  <c r="E33" i="46"/>
  <c r="M33" i="45"/>
  <c r="L33" i="45"/>
  <c r="K33" i="45"/>
  <c r="J33" i="45"/>
  <c r="I33" i="45"/>
  <c r="H33" i="45"/>
  <c r="G33" i="45"/>
  <c r="F33" i="45"/>
  <c r="E33" i="45"/>
  <c r="D19" i="40"/>
  <c r="D20" i="40" s="1"/>
  <c r="D21" i="40" s="1"/>
  <c r="D22" i="40" s="1"/>
  <c r="D23" i="40" s="1"/>
  <c r="D24" i="40" s="1"/>
  <c r="D25" i="40" s="1"/>
  <c r="D26" i="40" s="1"/>
  <c r="D27" i="40" s="1"/>
  <c r="E18" i="40"/>
  <c r="F17" i="40"/>
  <c r="F18" i="40" s="1"/>
  <c r="L14" i="40"/>
  <c r="F14" i="40"/>
  <c r="L13" i="40"/>
  <c r="F13" i="40"/>
  <c r="F12" i="40" l="1"/>
  <c r="L12" i="40"/>
  <c r="F27" i="40"/>
  <c r="D28" i="40"/>
  <c r="D29" i="40" s="1"/>
  <c r="D30" i="40" s="1"/>
  <c r="D31" i="40" s="1"/>
  <c r="D32" i="40" s="1"/>
  <c r="D33" i="40" s="1"/>
  <c r="G17" i="40"/>
  <c r="G19" i="40" s="1"/>
  <c r="F19" i="40"/>
  <c r="E19" i="40"/>
  <c r="D19" i="39"/>
  <c r="D20" i="39" s="1"/>
  <c r="E18" i="39"/>
  <c r="F17" i="39"/>
  <c r="L14" i="39"/>
  <c r="F14" i="39"/>
  <c r="L13" i="39"/>
  <c r="F13" i="39"/>
  <c r="F19" i="39" l="1"/>
  <c r="F12" i="39"/>
  <c r="L12" i="39"/>
  <c r="G18" i="40"/>
  <c r="H17" i="40"/>
  <c r="G20" i="40"/>
  <c r="E20" i="40"/>
  <c r="H20" i="40"/>
  <c r="F20" i="40"/>
  <c r="G17" i="39"/>
  <c r="G20" i="39" s="1"/>
  <c r="F18" i="39"/>
  <c r="E20" i="39"/>
  <c r="E19" i="39"/>
  <c r="F20" i="39"/>
  <c r="D21" i="39"/>
  <c r="L14" i="38"/>
  <c r="L13" i="38"/>
  <c r="F14" i="38"/>
  <c r="F13" i="38"/>
  <c r="G19" i="39" l="1"/>
  <c r="H17" i="39"/>
  <c r="I17" i="39" s="1"/>
  <c r="G18" i="39"/>
  <c r="L12" i="38"/>
  <c r="F12" i="38"/>
  <c r="G21" i="40"/>
  <c r="E21" i="40"/>
  <c r="H21" i="40"/>
  <c r="F21" i="40"/>
  <c r="H18" i="40"/>
  <c r="I17" i="40"/>
  <c r="H19" i="40"/>
  <c r="G21" i="39"/>
  <c r="E21" i="39"/>
  <c r="D22" i="39"/>
  <c r="F21" i="39"/>
  <c r="D19" i="38"/>
  <c r="H19" i="39" l="1"/>
  <c r="H20" i="39"/>
  <c r="H21" i="39"/>
  <c r="H18" i="39"/>
  <c r="I18" i="40"/>
  <c r="J17" i="40"/>
  <c r="J22" i="40" s="1"/>
  <c r="I19" i="40"/>
  <c r="I20" i="40"/>
  <c r="I22" i="40"/>
  <c r="G22" i="40"/>
  <c r="E22" i="40"/>
  <c r="H22" i="40"/>
  <c r="F22" i="40"/>
  <c r="I21" i="40"/>
  <c r="I18" i="39"/>
  <c r="J17" i="39"/>
  <c r="J22" i="39" s="1"/>
  <c r="I19" i="39"/>
  <c r="I20" i="39"/>
  <c r="I21" i="39"/>
  <c r="I22" i="39"/>
  <c r="G22" i="39"/>
  <c r="E22" i="39"/>
  <c r="D23" i="39"/>
  <c r="F22" i="39"/>
  <c r="H22" i="39"/>
  <c r="G19" i="38"/>
  <c r="F18" i="38"/>
  <c r="D20" i="38"/>
  <c r="F19" i="38"/>
  <c r="E19" i="38"/>
  <c r="I23" i="40" l="1"/>
  <c r="G23" i="40"/>
  <c r="E23" i="40"/>
  <c r="J23" i="40"/>
  <c r="H23" i="40"/>
  <c r="F23" i="40"/>
  <c r="J18" i="40"/>
  <c r="K17" i="40"/>
  <c r="J19" i="40"/>
  <c r="J20" i="40"/>
  <c r="J21" i="40"/>
  <c r="I23" i="39"/>
  <c r="G23" i="39"/>
  <c r="E23" i="39"/>
  <c r="H23" i="39"/>
  <c r="D24" i="39"/>
  <c r="J23" i="39"/>
  <c r="F23" i="39"/>
  <c r="J18" i="39"/>
  <c r="J19" i="39"/>
  <c r="K17" i="39"/>
  <c r="J20" i="39"/>
  <c r="J21" i="39"/>
  <c r="D21" i="38"/>
  <c r="G20" i="38"/>
  <c r="F20" i="38"/>
  <c r="E20" i="38"/>
  <c r="G18" i="38"/>
  <c r="K18" i="40" l="1"/>
  <c r="L17" i="40"/>
  <c r="L24" i="40" s="1"/>
  <c r="K19" i="40"/>
  <c r="K20" i="40"/>
  <c r="K21" i="40"/>
  <c r="K22" i="40"/>
  <c r="K24" i="40"/>
  <c r="I24" i="40"/>
  <c r="G24" i="40"/>
  <c r="E24" i="40"/>
  <c r="J24" i="40"/>
  <c r="H24" i="40"/>
  <c r="F24" i="40"/>
  <c r="K23" i="40"/>
  <c r="K18" i="39"/>
  <c r="L17" i="39"/>
  <c r="L24" i="39" s="1"/>
  <c r="K20" i="39"/>
  <c r="K19" i="39"/>
  <c r="K21" i="39"/>
  <c r="K22" i="39"/>
  <c r="K24" i="39"/>
  <c r="I24" i="39"/>
  <c r="G24" i="39"/>
  <c r="E24" i="39"/>
  <c r="D25" i="39"/>
  <c r="J24" i="39"/>
  <c r="F24" i="39"/>
  <c r="H24" i="39"/>
  <c r="K23" i="39"/>
  <c r="I21" i="38"/>
  <c r="H18" i="38"/>
  <c r="H19" i="38"/>
  <c r="H20" i="38"/>
  <c r="D22" i="38"/>
  <c r="H21" i="38"/>
  <c r="G21" i="38"/>
  <c r="F21" i="38"/>
  <c r="E21" i="38"/>
  <c r="K25" i="40" l="1"/>
  <c r="I25" i="40"/>
  <c r="G25" i="40"/>
  <c r="E25" i="40"/>
  <c r="L25" i="40"/>
  <c r="J25" i="40"/>
  <c r="H25" i="40"/>
  <c r="F25" i="40"/>
  <c r="L18" i="40"/>
  <c r="M17" i="40"/>
  <c r="L19" i="40"/>
  <c r="L20" i="40"/>
  <c r="L21" i="40"/>
  <c r="L22" i="40"/>
  <c r="L23" i="40"/>
  <c r="K25" i="39"/>
  <c r="I25" i="39"/>
  <c r="G25" i="39"/>
  <c r="E25" i="39"/>
  <c r="L25" i="39"/>
  <c r="H25" i="39"/>
  <c r="D26" i="39"/>
  <c r="J25" i="39"/>
  <c r="F25" i="39"/>
  <c r="M17" i="39"/>
  <c r="L18" i="39"/>
  <c r="L19" i="39"/>
  <c r="L20" i="39"/>
  <c r="L21" i="39"/>
  <c r="L22" i="39"/>
  <c r="L23" i="39"/>
  <c r="D23" i="38"/>
  <c r="I22" i="38"/>
  <c r="H22" i="38"/>
  <c r="G22" i="38"/>
  <c r="F22" i="38"/>
  <c r="E22" i="38"/>
  <c r="I18" i="38"/>
  <c r="I19" i="38"/>
  <c r="I20" i="38"/>
  <c r="M18" i="40" l="1"/>
  <c r="M19" i="40"/>
  <c r="M20" i="40"/>
  <c r="M21" i="40"/>
  <c r="M22" i="40"/>
  <c r="M23" i="40"/>
  <c r="M24" i="40"/>
  <c r="M26" i="40"/>
  <c r="K26" i="40"/>
  <c r="I26" i="40"/>
  <c r="G26" i="40"/>
  <c r="E26" i="40"/>
  <c r="L26" i="40"/>
  <c r="J26" i="40"/>
  <c r="H26" i="40"/>
  <c r="F26" i="40"/>
  <c r="M25" i="40"/>
  <c r="M18" i="39"/>
  <c r="M19" i="39"/>
  <c r="M20" i="39"/>
  <c r="M21" i="39"/>
  <c r="M22" i="39"/>
  <c r="M23" i="39"/>
  <c r="M24" i="39"/>
  <c r="M25" i="39"/>
  <c r="M26" i="39"/>
  <c r="K26" i="39"/>
  <c r="I26" i="39"/>
  <c r="G26" i="39"/>
  <c r="E26" i="39"/>
  <c r="D27" i="39"/>
  <c r="J26" i="39"/>
  <c r="F26" i="39"/>
  <c r="L26" i="39"/>
  <c r="H26" i="39"/>
  <c r="K23" i="38"/>
  <c r="J18" i="38"/>
  <c r="J19" i="38"/>
  <c r="J20" i="38"/>
  <c r="J21" i="38"/>
  <c r="J22" i="38"/>
  <c r="D24" i="38"/>
  <c r="J23" i="38"/>
  <c r="I23" i="38"/>
  <c r="H23" i="38"/>
  <c r="G23" i="38"/>
  <c r="F23" i="38"/>
  <c r="E23" i="38"/>
  <c r="M27" i="40" l="1"/>
  <c r="K27" i="40"/>
  <c r="I27" i="40"/>
  <c r="G27" i="40"/>
  <c r="E27" i="40"/>
  <c r="L27" i="40"/>
  <c r="J27" i="40"/>
  <c r="H27" i="40"/>
  <c r="M27" i="39"/>
  <c r="K27" i="39"/>
  <c r="I27" i="39"/>
  <c r="G27" i="39"/>
  <c r="E27" i="39"/>
  <c r="L27" i="39"/>
  <c r="H27" i="39"/>
  <c r="D28" i="39"/>
  <c r="J27" i="39"/>
  <c r="F27" i="39"/>
  <c r="D25" i="38"/>
  <c r="K24" i="38"/>
  <c r="J24" i="38"/>
  <c r="I24" i="38"/>
  <c r="H24" i="38"/>
  <c r="G24" i="38"/>
  <c r="F24" i="38"/>
  <c r="E24" i="38"/>
  <c r="K18" i="38"/>
  <c r="K19" i="38"/>
  <c r="K20" i="38"/>
  <c r="K21" i="38"/>
  <c r="K22" i="38"/>
  <c r="M28" i="40" l="1"/>
  <c r="K28" i="40"/>
  <c r="I28" i="40"/>
  <c r="G28" i="40"/>
  <c r="E28" i="40"/>
  <c r="L28" i="40"/>
  <c r="J28" i="40"/>
  <c r="H28" i="40"/>
  <c r="F28" i="40"/>
  <c r="M28" i="39"/>
  <c r="K28" i="39"/>
  <c r="I28" i="39"/>
  <c r="G28" i="39"/>
  <c r="E28" i="39"/>
  <c r="D29" i="39"/>
  <c r="J28" i="39"/>
  <c r="F28" i="39"/>
  <c r="L28" i="39"/>
  <c r="H28" i="39"/>
  <c r="M25" i="38"/>
  <c r="L18" i="38"/>
  <c r="L19" i="38"/>
  <c r="L20" i="38"/>
  <c r="L21" i="38"/>
  <c r="L22" i="38"/>
  <c r="L23" i="38"/>
  <c r="L24" i="38"/>
  <c r="D26" i="38"/>
  <c r="L25" i="38"/>
  <c r="K25" i="38"/>
  <c r="J25" i="38"/>
  <c r="I25" i="38"/>
  <c r="H25" i="38"/>
  <c r="G25" i="38"/>
  <c r="F25" i="38"/>
  <c r="E25" i="38"/>
  <c r="M29" i="40" l="1"/>
  <c r="K29" i="40"/>
  <c r="I29" i="40"/>
  <c r="G29" i="40"/>
  <c r="E29" i="40"/>
  <c r="L29" i="40"/>
  <c r="J29" i="40"/>
  <c r="H29" i="40"/>
  <c r="F29" i="40"/>
  <c r="M29" i="39"/>
  <c r="K29" i="39"/>
  <c r="I29" i="39"/>
  <c r="G29" i="39"/>
  <c r="E29" i="39"/>
  <c r="L29" i="39"/>
  <c r="H29" i="39"/>
  <c r="D30" i="39"/>
  <c r="J29" i="39"/>
  <c r="F29" i="39"/>
  <c r="D27" i="38"/>
  <c r="M26" i="38"/>
  <c r="L26" i="38"/>
  <c r="K26" i="38"/>
  <c r="J26" i="38"/>
  <c r="I26" i="38"/>
  <c r="H26" i="38"/>
  <c r="G26" i="38"/>
  <c r="F26" i="38"/>
  <c r="E26" i="38"/>
  <c r="M18" i="38"/>
  <c r="M19" i="38"/>
  <c r="M20" i="38"/>
  <c r="M21" i="38"/>
  <c r="M22" i="38"/>
  <c r="M23" i="38"/>
  <c r="M24" i="38"/>
  <c r="M30" i="40" l="1"/>
  <c r="K30" i="40"/>
  <c r="I30" i="40"/>
  <c r="G30" i="40"/>
  <c r="E30" i="40"/>
  <c r="L30" i="40"/>
  <c r="J30" i="40"/>
  <c r="H30" i="40"/>
  <c r="F30" i="40"/>
  <c r="M30" i="39"/>
  <c r="K30" i="39"/>
  <c r="I30" i="39"/>
  <c r="G30" i="39"/>
  <c r="E30" i="39"/>
  <c r="D31" i="39"/>
  <c r="J30" i="39"/>
  <c r="F30" i="39"/>
  <c r="L30" i="39"/>
  <c r="H30" i="39"/>
  <c r="D28" i="38"/>
  <c r="M27" i="38"/>
  <c r="L27" i="38"/>
  <c r="K27" i="38"/>
  <c r="J27" i="38"/>
  <c r="I27" i="38"/>
  <c r="H27" i="38"/>
  <c r="G27" i="38"/>
  <c r="F27" i="38"/>
  <c r="E27" i="38"/>
  <c r="M31" i="40" l="1"/>
  <c r="K31" i="40"/>
  <c r="I31" i="40"/>
  <c r="G31" i="40"/>
  <c r="E31" i="40"/>
  <c r="L31" i="40"/>
  <c r="J31" i="40"/>
  <c r="H31" i="40"/>
  <c r="F31" i="40"/>
  <c r="M31" i="39"/>
  <c r="K31" i="39"/>
  <c r="I31" i="39"/>
  <c r="G31" i="39"/>
  <c r="E31" i="39"/>
  <c r="L31" i="39"/>
  <c r="H31" i="39"/>
  <c r="D32" i="39"/>
  <c r="J31" i="39"/>
  <c r="F31" i="39"/>
  <c r="D29" i="38"/>
  <c r="M28" i="38"/>
  <c r="L28" i="38"/>
  <c r="K28" i="38"/>
  <c r="J28" i="38"/>
  <c r="I28" i="38"/>
  <c r="H28" i="38"/>
  <c r="G28" i="38"/>
  <c r="F28" i="38"/>
  <c r="E28" i="38"/>
  <c r="M32" i="40" l="1"/>
  <c r="K32" i="40"/>
  <c r="I32" i="40"/>
  <c r="G32" i="40"/>
  <c r="E32" i="40"/>
  <c r="L32" i="40"/>
  <c r="J32" i="40"/>
  <c r="H32" i="40"/>
  <c r="F32" i="40"/>
  <c r="M32" i="39"/>
  <c r="K32" i="39"/>
  <c r="I32" i="39"/>
  <c r="G32" i="39"/>
  <c r="E32" i="39"/>
  <c r="D33" i="39"/>
  <c r="J32" i="39"/>
  <c r="F32" i="39"/>
  <c r="L32" i="39"/>
  <c r="H32" i="39"/>
  <c r="D30" i="38"/>
  <c r="M29" i="38"/>
  <c r="L29" i="38"/>
  <c r="K29" i="38"/>
  <c r="J29" i="38"/>
  <c r="I29" i="38"/>
  <c r="H29" i="38"/>
  <c r="G29" i="38"/>
  <c r="F29" i="38"/>
  <c r="E29" i="38"/>
  <c r="M33" i="40" l="1"/>
  <c r="K33" i="40"/>
  <c r="I33" i="40"/>
  <c r="G33" i="40"/>
  <c r="E33" i="40"/>
  <c r="L33" i="40"/>
  <c r="J33" i="40"/>
  <c r="H33" i="40"/>
  <c r="F33" i="40"/>
  <c r="M33" i="39"/>
  <c r="K33" i="39"/>
  <c r="I33" i="39"/>
  <c r="G33" i="39"/>
  <c r="E33" i="39"/>
  <c r="L33" i="39"/>
  <c r="J33" i="39"/>
  <c r="H33" i="39"/>
  <c r="F33" i="39"/>
  <c r="D31" i="38"/>
  <c r="M30" i="38"/>
  <c r="L30" i="38"/>
  <c r="K30" i="38"/>
  <c r="J30" i="38"/>
  <c r="I30" i="38"/>
  <c r="H30" i="38"/>
  <c r="G30" i="38"/>
  <c r="F30" i="38"/>
  <c r="E30" i="38"/>
  <c r="D32" i="38" l="1"/>
  <c r="M31" i="38"/>
  <c r="L31" i="38"/>
  <c r="K31" i="38"/>
  <c r="J31" i="38"/>
  <c r="I31" i="38"/>
  <c r="H31" i="38"/>
  <c r="G31" i="38"/>
  <c r="F31" i="38"/>
  <c r="E31" i="38"/>
  <c r="D33" i="38" l="1"/>
  <c r="M32" i="38"/>
  <c r="L32" i="38"/>
  <c r="K32" i="38"/>
  <c r="J32" i="38"/>
  <c r="I32" i="38"/>
  <c r="H32" i="38"/>
  <c r="G32" i="38"/>
  <c r="F32" i="38"/>
  <c r="E32" i="38"/>
  <c r="M33" i="38" l="1"/>
  <c r="L33" i="38"/>
  <c r="K33" i="38"/>
  <c r="J33" i="38"/>
  <c r="I33" i="38"/>
  <c r="H33" i="38"/>
  <c r="G33" i="38"/>
  <c r="F33" i="38"/>
  <c r="E33" i="38"/>
</calcChain>
</file>

<file path=xl/sharedStrings.xml><?xml version="1.0" encoding="utf-8"?>
<sst xmlns="http://schemas.openxmlformats.org/spreadsheetml/2006/main" count="155" uniqueCount="41">
  <si>
    <t>pounds per acre</t>
  </si>
  <si>
    <t>bushels per acre</t>
  </si>
  <si>
    <t>Cotton Net Return Advantage Compared to Corn Net Returns</t>
  </si>
  <si>
    <t>Cotton Variable Costs =</t>
  </si>
  <si>
    <t>Corn Variable Costs =</t>
  </si>
  <si>
    <t>per acre</t>
  </si>
  <si>
    <t>Cotton Net Return Advantage Compared to Soybean Net Returns</t>
  </si>
  <si>
    <t>Soybean Variable Costs =</t>
  </si>
  <si>
    <t>Corn Expected Yield =</t>
  </si>
  <si>
    <t>Cotton Expected Yield =</t>
  </si>
  <si>
    <t>crop share</t>
  </si>
  <si>
    <t>Cotton Cash Rent =</t>
  </si>
  <si>
    <t>Cotton Share Rent =</t>
  </si>
  <si>
    <t>Corn Share Rent =</t>
  </si>
  <si>
    <t>Corn Cash Rent =</t>
  </si>
  <si>
    <t>Cell values in blue for costs, yield, rent and price can be changed by the user.</t>
  </si>
  <si>
    <t>Values in the table represent the difference between cotton net returns and corn net returns above variable cost and rent.</t>
  </si>
  <si>
    <t>Positive values highlighted in yellow indicate that cotton has a net return advantage over corn at that price, yield and cost level.</t>
  </si>
  <si>
    <t>Soybean Expected Yield =</t>
  </si>
  <si>
    <t>Soybean Share Rent =</t>
  </si>
  <si>
    <t>Soybean Cash Rent =</t>
  </si>
  <si>
    <t>Values in the table represent the difference between cotton net returns and soybean net returns above variable cost and rent.</t>
  </si>
  <si>
    <t>Positive values highlighted in yellow indicate that cotton has a net return advantage over soybeans at that price, yield and cost level.</t>
  </si>
  <si>
    <t>Corn Net Return Advantage Compared to Soybean Net Returns</t>
  </si>
  <si>
    <t>Values in the table represent the difference between corn net returns and soybean net returns above variable cost and rent.</t>
  </si>
  <si>
    <t>Positive values highlighted in yellow indicate that corn has a net return advantage over soybeans at that price, yield and cost level.</t>
  </si>
  <si>
    <t>Developed by Michael Salassi and Michael Deliberto</t>
  </si>
  <si>
    <t>Department of Agricultural Economics and Agribusiness</t>
  </si>
  <si>
    <t>Louisiana State University Agricultural Center</t>
  </si>
  <si>
    <t>Values in table equal to corn net returns minus soybean net returns above variable costs</t>
  </si>
  <si>
    <t>Values in table equal to cotton net returns minus soybean net returns above variable costs</t>
  </si>
  <si>
    <t>Values in table equal to cotton net returns minus corn net returns above variable costs</t>
  </si>
  <si>
    <t>Corn Price =</t>
  </si>
  <si>
    <t>per bushel</t>
  </si>
  <si>
    <t>Soybean Price =</t>
  </si>
  <si>
    <t>Cotton Price ($/lb)</t>
  </si>
  <si>
    <t>Cotton Yield (lbs/acre)</t>
  </si>
  <si>
    <t>Corn Price ($/bu)</t>
  </si>
  <si>
    <t>Soybean Price ($/bu)</t>
  </si>
  <si>
    <t>1/1/2022</t>
  </si>
  <si>
    <t>1/1/2023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</si>
</sst>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164" fontId="3" fillId="2" borderId="0" xfId="0" applyNumberFormat="1" applyFont="1" applyFill="1"/>
    <xf numFmtId="164" fontId="2" fillId="2" borderId="0" xfId="0" applyNumberFormat="1" applyFont="1" applyFill="1"/>
    <xf numFmtId="3" fontId="1" fillId="0" borderId="0" xfId="0" applyNumberFormat="1" applyFont="1"/>
    <xf numFmtId="2" fontId="1" fillId="2" borderId="0" xfId="0" applyNumberFormat="1" applyFont="1" applyFill="1"/>
    <xf numFmtId="3" fontId="1" fillId="2" borderId="0" xfId="0" applyNumberFormat="1" applyFont="1" applyFill="1"/>
    <xf numFmtId="165" fontId="5" fillId="2" borderId="0" xfId="0" applyNumberFormat="1" applyFont="1" applyFill="1" applyAlignment="1">
      <alignment horizontal="center"/>
    </xf>
    <xf numFmtId="3" fontId="1" fillId="0" borderId="1" xfId="0" applyNumberFormat="1" applyFont="1" applyBorder="1"/>
    <xf numFmtId="3" fontId="1" fillId="0" borderId="2" xfId="0" applyNumberFormat="1" applyFont="1" applyBorder="1"/>
    <xf numFmtId="3" fontId="1" fillId="0" borderId="3" xfId="0" applyNumberFormat="1" applyFont="1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1" fillId="0" borderId="7" xfId="0" applyNumberFormat="1" applyFont="1" applyBorder="1"/>
    <xf numFmtId="3" fontId="1" fillId="0" borderId="8" xfId="0" applyNumberFormat="1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8" xfId="0" applyFill="1" applyBorder="1"/>
    <xf numFmtId="0" fontId="1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2" borderId="2" xfId="0" applyFont="1" applyFill="1" applyBorder="1" applyAlignment="1">
      <alignment horizontal="center"/>
    </xf>
    <xf numFmtId="0" fontId="7" fillId="0" borderId="0" xfId="0" applyFont="1"/>
    <xf numFmtId="0" fontId="8" fillId="2" borderId="7" xfId="0" applyFont="1" applyFill="1" applyBorder="1"/>
    <xf numFmtId="165" fontId="3" fillId="2" borderId="0" xfId="0" applyNumberFormat="1" applyFont="1" applyFill="1"/>
    <xf numFmtId="3" fontId="3" fillId="2" borderId="0" xfId="0" applyNumberFormat="1" applyFont="1" applyFill="1"/>
    <xf numFmtId="9" fontId="3" fillId="2" borderId="0" xfId="0" applyNumberFormat="1" applyFont="1" applyFill="1"/>
    <xf numFmtId="3" fontId="2" fillId="2" borderId="0" xfId="0" applyNumberFormat="1" applyFont="1" applyFill="1"/>
  </cellXfs>
  <cellStyles count="1">
    <cellStyle name="Normal" xfId="0" builtinId="0"/>
  </cellStyles>
  <dxfs count="12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64889"/>
          <a:ext cx="1266825" cy="716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79189"/>
          <a:ext cx="1270000" cy="7261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6925" y="7950200"/>
          <a:ext cx="1266825" cy="716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0" y="8064500"/>
          <a:ext cx="1270000" cy="7261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0</xdr:rowOff>
    </xdr:from>
    <xdr:to>
      <xdr:col>14</xdr:col>
      <xdr:colOff>596900</xdr:colOff>
      <xdr:row>38</xdr:row>
      <xdr:rowOff>2208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39100"/>
          <a:ext cx="1270000" cy="726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0"/>
  <sheetViews>
    <sheetView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40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16</v>
      </c>
      <c r="D3" s="2"/>
      <c r="F3" s="2"/>
      <c r="G3" s="2"/>
      <c r="I3" s="2"/>
      <c r="J3" s="2"/>
      <c r="L3" s="3"/>
      <c r="O3" s="4"/>
      <c r="P3" s="2"/>
      <c r="Q3" s="33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2"/>
      <c r="C4" s="2" t="s">
        <v>17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2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7" t="s">
        <v>32</v>
      </c>
      <c r="L7" s="10">
        <v>6</v>
      </c>
      <c r="M7" s="5" t="s">
        <v>33</v>
      </c>
      <c r="N7" s="5"/>
      <c r="O7" s="28"/>
      <c r="Q7" s="34"/>
    </row>
    <row r="8" spans="1:39" x14ac:dyDescent="0.3">
      <c r="A8" s="32"/>
      <c r="C8" s="27"/>
      <c r="D8" s="5"/>
      <c r="E8" s="7" t="s">
        <v>3</v>
      </c>
      <c r="F8" s="38">
        <v>826</v>
      </c>
      <c r="G8" s="5" t="s">
        <v>5</v>
      </c>
      <c r="H8" s="5"/>
      <c r="I8" s="5"/>
      <c r="J8" s="5"/>
      <c r="K8" s="7" t="s">
        <v>4</v>
      </c>
      <c r="L8" s="38">
        <v>688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/>
      <c r="F9" s="39"/>
      <c r="G9" s="5"/>
      <c r="H9" s="5"/>
      <c r="I9" s="5"/>
      <c r="J9" s="5"/>
      <c r="K9" s="7" t="s">
        <v>8</v>
      </c>
      <c r="L9" s="39">
        <v>185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12</v>
      </c>
      <c r="F10" s="40">
        <v>0.2</v>
      </c>
      <c r="G10" s="5" t="s">
        <v>10</v>
      </c>
      <c r="H10" s="5"/>
      <c r="I10" s="5"/>
      <c r="J10" s="5"/>
      <c r="K10" s="7" t="s">
        <v>13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11</v>
      </c>
      <c r="F11" s="38">
        <v>0</v>
      </c>
      <c r="G11" s="5" t="s">
        <v>5</v>
      </c>
      <c r="H11" s="5"/>
      <c r="I11" s="5"/>
      <c r="J11" s="5"/>
      <c r="K11" s="7" t="s">
        <v>14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36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39">
        <v>1000</v>
      </c>
      <c r="F17" s="41">
        <f t="shared" ref="F17:M17" si="0">E17+50</f>
        <v>1050</v>
      </c>
      <c r="G17" s="41">
        <f t="shared" si="0"/>
        <v>1100</v>
      </c>
      <c r="H17" s="41">
        <f t="shared" si="0"/>
        <v>1150</v>
      </c>
      <c r="I17" s="41">
        <f t="shared" si="0"/>
        <v>1200</v>
      </c>
      <c r="J17" s="41">
        <f t="shared" si="0"/>
        <v>1250</v>
      </c>
      <c r="K17" s="41">
        <f t="shared" si="0"/>
        <v>1300</v>
      </c>
      <c r="L17" s="41">
        <f t="shared" si="0"/>
        <v>1350</v>
      </c>
      <c r="M17" s="41">
        <f t="shared" si="0"/>
        <v>1400</v>
      </c>
      <c r="N17" s="5"/>
      <c r="O17" s="28"/>
      <c r="Q17" s="34"/>
    </row>
    <row r="18" spans="1:17" x14ac:dyDescent="0.3">
      <c r="A18" s="32"/>
      <c r="C18" s="27"/>
      <c r="D18" s="10">
        <v>0.75</v>
      </c>
      <c r="E18" s="16">
        <f t="shared" ref="E18:M18" si="1">(($D$18*E17*(1-$F$10))-$F$8-$F$11)-(($L$7*$L$9*(1-$L$10))-$L$8-$L$11)</f>
        <v>-426</v>
      </c>
      <c r="F18" s="17">
        <f t="shared" si="1"/>
        <v>-396</v>
      </c>
      <c r="G18" s="17">
        <f t="shared" si="1"/>
        <v>-366</v>
      </c>
      <c r="H18" s="17">
        <f t="shared" si="1"/>
        <v>-336</v>
      </c>
      <c r="I18" s="17">
        <f t="shared" si="1"/>
        <v>-306</v>
      </c>
      <c r="J18" s="17">
        <f t="shared" si="1"/>
        <v>-276</v>
      </c>
      <c r="K18" s="17">
        <f t="shared" si="1"/>
        <v>-246</v>
      </c>
      <c r="L18" s="17">
        <f t="shared" si="1"/>
        <v>-216</v>
      </c>
      <c r="M18" s="18">
        <f t="shared" si="1"/>
        <v>-186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D18+0.02</f>
        <v>0.77</v>
      </c>
      <c r="E19" s="19">
        <f t="shared" ref="E19:M19" si="3">(($D$19*E17*(1-$F$10))-$F$8-$F$11)-(($L$7*$L$9*(1-$L$10))-$L$8-$L$11)</f>
        <v>-410</v>
      </c>
      <c r="F19" s="12">
        <f t="shared" si="3"/>
        <v>-379.19999999999993</v>
      </c>
      <c r="G19" s="12">
        <f t="shared" si="3"/>
        <v>-348.4</v>
      </c>
      <c r="H19" s="12">
        <f t="shared" si="3"/>
        <v>-317.59999999999991</v>
      </c>
      <c r="I19" s="12">
        <f t="shared" si="3"/>
        <v>-286.79999999999995</v>
      </c>
      <c r="J19" s="12">
        <f t="shared" si="3"/>
        <v>-256</v>
      </c>
      <c r="K19" s="12">
        <f t="shared" si="3"/>
        <v>-225.19999999999993</v>
      </c>
      <c r="L19" s="12">
        <f t="shared" si="3"/>
        <v>-194.39999999999998</v>
      </c>
      <c r="M19" s="20">
        <f t="shared" si="3"/>
        <v>-163.59999999999991</v>
      </c>
      <c r="N19" s="5"/>
      <c r="O19" s="28"/>
      <c r="Q19" s="34"/>
    </row>
    <row r="20" spans="1:17" x14ac:dyDescent="0.3">
      <c r="A20" s="32"/>
      <c r="C20" s="27"/>
      <c r="D20" s="11">
        <f t="shared" si="2"/>
        <v>0.79</v>
      </c>
      <c r="E20" s="19">
        <f t="shared" ref="E20:M20" si="4">(($D$20*E17*(1-$F$10))-$F$8-$F$11)-(($L$7*$L$9*(1-$L$10))-$L$8-$L$11)</f>
        <v>-394</v>
      </c>
      <c r="F20" s="12">
        <f t="shared" si="4"/>
        <v>-362.4</v>
      </c>
      <c r="G20" s="12">
        <f t="shared" si="4"/>
        <v>-330.79999999999995</v>
      </c>
      <c r="H20" s="12">
        <f t="shared" si="4"/>
        <v>-299.19999999999993</v>
      </c>
      <c r="I20" s="12">
        <f t="shared" si="4"/>
        <v>-267.59999999999991</v>
      </c>
      <c r="J20" s="12">
        <f t="shared" si="4"/>
        <v>-236</v>
      </c>
      <c r="K20" s="12">
        <f t="shared" si="4"/>
        <v>-204.39999999999998</v>
      </c>
      <c r="L20" s="12">
        <f t="shared" si="4"/>
        <v>-172.79999999999995</v>
      </c>
      <c r="M20" s="20">
        <f t="shared" si="4"/>
        <v>-141.19999999999993</v>
      </c>
      <c r="N20" s="5"/>
      <c r="O20" s="28"/>
      <c r="Q20" s="34"/>
    </row>
    <row r="21" spans="1:17" x14ac:dyDescent="0.3">
      <c r="A21" s="32"/>
      <c r="C21" s="27"/>
      <c r="D21" s="11">
        <f t="shared" si="2"/>
        <v>0.81</v>
      </c>
      <c r="E21" s="19">
        <f t="shared" ref="E21:M21" si="5">(($D$21*E17*(1-$F$10))-$F$8-$F$11)-(($L$7*$L$9*(1-$L$10))-$L$8-$L$11)</f>
        <v>-378</v>
      </c>
      <c r="F21" s="12">
        <f t="shared" si="5"/>
        <v>-345.59999999999991</v>
      </c>
      <c r="G21" s="12">
        <f t="shared" si="5"/>
        <v>-313.19999999999982</v>
      </c>
      <c r="H21" s="12">
        <f t="shared" si="5"/>
        <v>-280.79999999999984</v>
      </c>
      <c r="I21" s="12">
        <f t="shared" si="5"/>
        <v>-248.39999999999986</v>
      </c>
      <c r="J21" s="12">
        <f t="shared" si="5"/>
        <v>-215.99999999999989</v>
      </c>
      <c r="K21" s="12">
        <f t="shared" si="5"/>
        <v>-183.59999999999991</v>
      </c>
      <c r="L21" s="12">
        <f t="shared" si="5"/>
        <v>-151.19999999999993</v>
      </c>
      <c r="M21" s="20">
        <f t="shared" si="5"/>
        <v>-118.79999999999995</v>
      </c>
      <c r="N21" s="5"/>
      <c r="O21" s="28"/>
      <c r="Q21" s="34"/>
    </row>
    <row r="22" spans="1:17" x14ac:dyDescent="0.3">
      <c r="A22" s="32"/>
      <c r="C22" s="27"/>
      <c r="D22" s="11">
        <f t="shared" si="2"/>
        <v>0.83000000000000007</v>
      </c>
      <c r="E22" s="19">
        <f t="shared" ref="E22:M22" si="6">(($D$22*E17*(1-$F$10))-$F$8-$F$11)-(($L$7*$L$9*(1-$L$10))-$L$8-$L$11)</f>
        <v>-361.99999999999989</v>
      </c>
      <c r="F22" s="12">
        <f t="shared" si="6"/>
        <v>-328.79999999999984</v>
      </c>
      <c r="G22" s="12">
        <f t="shared" si="6"/>
        <v>-295.59999999999991</v>
      </c>
      <c r="H22" s="12">
        <f t="shared" si="6"/>
        <v>-262.39999999999986</v>
      </c>
      <c r="I22" s="12">
        <f t="shared" si="6"/>
        <v>-229.19999999999982</v>
      </c>
      <c r="J22" s="12">
        <f t="shared" si="6"/>
        <v>-196</v>
      </c>
      <c r="K22" s="12">
        <f t="shared" si="6"/>
        <v>-162.79999999999995</v>
      </c>
      <c r="L22" s="12">
        <f t="shared" si="6"/>
        <v>-129.59999999999991</v>
      </c>
      <c r="M22" s="20">
        <f t="shared" si="6"/>
        <v>-96.399999999999977</v>
      </c>
      <c r="N22" s="5"/>
      <c r="O22" s="28"/>
      <c r="Q22" s="34"/>
    </row>
    <row r="23" spans="1:17" x14ac:dyDescent="0.3">
      <c r="A23" s="32"/>
      <c r="C23" s="27"/>
      <c r="D23" s="11">
        <f t="shared" si="2"/>
        <v>0.85000000000000009</v>
      </c>
      <c r="E23" s="19">
        <f t="shared" ref="E23:M23" si="7">(($D$23*E17*(1-$F$10))-$F$8-$F$11)-(($L$7*$L$9*(1-$L$10))-$L$8-$L$11)</f>
        <v>-345.99999999999989</v>
      </c>
      <c r="F23" s="12">
        <f t="shared" si="7"/>
        <v>-311.99999999999989</v>
      </c>
      <c r="G23" s="12">
        <f t="shared" si="7"/>
        <v>-277.99999999999989</v>
      </c>
      <c r="H23" s="12">
        <f t="shared" si="7"/>
        <v>-243.99999999999989</v>
      </c>
      <c r="I23" s="12">
        <f t="shared" si="7"/>
        <v>-209.99999999999989</v>
      </c>
      <c r="J23" s="12">
        <f t="shared" si="7"/>
        <v>-176</v>
      </c>
      <c r="K23" s="12">
        <f t="shared" si="7"/>
        <v>-141.99999999999977</v>
      </c>
      <c r="L23" s="12">
        <f t="shared" si="7"/>
        <v>-107.99999999999977</v>
      </c>
      <c r="M23" s="20">
        <f t="shared" si="7"/>
        <v>-73.999999999999773</v>
      </c>
      <c r="N23" s="5"/>
      <c r="O23" s="28"/>
      <c r="Q23" s="34"/>
    </row>
    <row r="24" spans="1:17" x14ac:dyDescent="0.3">
      <c r="A24" s="32"/>
      <c r="C24" s="27"/>
      <c r="D24" s="11">
        <f t="shared" si="2"/>
        <v>0.87000000000000011</v>
      </c>
      <c r="E24" s="19">
        <f t="shared" ref="E24:M24" si="8">(($D$24*E17*(1-$F$10))-$F$8-$F$11)-(($L$7*$L$9*(1-$L$10))-$L$8-$L$11)</f>
        <v>-329.99999999999989</v>
      </c>
      <c r="F24" s="12">
        <f t="shared" si="8"/>
        <v>-295.19999999999982</v>
      </c>
      <c r="G24" s="12">
        <f t="shared" si="8"/>
        <v>-260.39999999999986</v>
      </c>
      <c r="H24" s="12">
        <f t="shared" si="8"/>
        <v>-225.59999999999991</v>
      </c>
      <c r="I24" s="12">
        <f t="shared" si="8"/>
        <v>-190.79999999999973</v>
      </c>
      <c r="J24" s="12">
        <f t="shared" si="8"/>
        <v>-155.99999999999977</v>
      </c>
      <c r="K24" s="12">
        <f t="shared" si="8"/>
        <v>-121.19999999999982</v>
      </c>
      <c r="L24" s="12">
        <f t="shared" si="8"/>
        <v>-86.39999999999975</v>
      </c>
      <c r="M24" s="20">
        <f t="shared" si="8"/>
        <v>-51.599999999999795</v>
      </c>
      <c r="N24" s="5"/>
      <c r="O24" s="28"/>
      <c r="Q24" s="34"/>
    </row>
    <row r="25" spans="1:17" x14ac:dyDescent="0.3">
      <c r="A25" s="32"/>
      <c r="C25" s="27"/>
      <c r="D25" s="11">
        <f t="shared" si="2"/>
        <v>0.89000000000000012</v>
      </c>
      <c r="E25" s="19">
        <f t="shared" ref="E25:M25" si="9">(($D$25*E17*(1-$F$10))-$F$8-$F$11)-(($L$7*$L$9*(1-$L$10))-$L$8-$L$11)</f>
        <v>-313.99999999999989</v>
      </c>
      <c r="F25" s="12">
        <f t="shared" si="9"/>
        <v>-278.39999999999986</v>
      </c>
      <c r="G25" s="12">
        <f t="shared" si="9"/>
        <v>-242.79999999999984</v>
      </c>
      <c r="H25" s="12">
        <f t="shared" si="9"/>
        <v>-207.19999999999982</v>
      </c>
      <c r="I25" s="12">
        <f t="shared" si="9"/>
        <v>-171.5999999999998</v>
      </c>
      <c r="J25" s="12">
        <f t="shared" si="9"/>
        <v>-135.99999999999977</v>
      </c>
      <c r="K25" s="12">
        <f t="shared" si="9"/>
        <v>-100.39999999999975</v>
      </c>
      <c r="L25" s="12">
        <f t="shared" si="9"/>
        <v>-64.799999999999727</v>
      </c>
      <c r="M25" s="20">
        <f t="shared" si="9"/>
        <v>-29.199999999999818</v>
      </c>
      <c r="N25" s="5"/>
      <c r="O25" s="28"/>
      <c r="Q25" s="34"/>
    </row>
    <row r="26" spans="1:17" x14ac:dyDescent="0.3">
      <c r="A26" s="32"/>
      <c r="C26" s="27"/>
      <c r="D26" s="11">
        <f t="shared" si="2"/>
        <v>0.91000000000000014</v>
      </c>
      <c r="E26" s="19">
        <f t="shared" ref="E26:M26" si="10">(($D$26*E17*(1-$F$10))-$F$8-$F$11)-(($L$7*$L$9*(1-$L$10))-$L$8-$L$11)</f>
        <v>-297.99999999999989</v>
      </c>
      <c r="F26" s="12">
        <f t="shared" si="10"/>
        <v>-261.59999999999991</v>
      </c>
      <c r="G26" s="12">
        <f t="shared" si="10"/>
        <v>-225.19999999999982</v>
      </c>
      <c r="H26" s="12">
        <f t="shared" si="10"/>
        <v>-188.79999999999973</v>
      </c>
      <c r="I26" s="12">
        <f t="shared" si="10"/>
        <v>-152.39999999999975</v>
      </c>
      <c r="J26" s="12">
        <f t="shared" si="10"/>
        <v>-115.99999999999977</v>
      </c>
      <c r="K26" s="12">
        <f t="shared" si="10"/>
        <v>-79.599999999999795</v>
      </c>
      <c r="L26" s="12">
        <f t="shared" si="10"/>
        <v>-43.199999999999818</v>
      </c>
      <c r="M26" s="20">
        <f t="shared" si="10"/>
        <v>-6.7999999999997272</v>
      </c>
      <c r="N26" s="5"/>
      <c r="O26" s="28"/>
      <c r="Q26" s="34"/>
    </row>
    <row r="27" spans="1:17" x14ac:dyDescent="0.3">
      <c r="A27" s="32"/>
      <c r="C27" s="27"/>
      <c r="D27" s="11">
        <f t="shared" si="2"/>
        <v>0.93000000000000016</v>
      </c>
      <c r="E27" s="19">
        <f t="shared" ref="E27:M27" si="11">(($D$27*E17*(1-$F$10))-$F$8-$F$11)-(($L$7*$L$9*(1-$L$10))-$L$8-$L$11)</f>
        <v>-281.99999999999989</v>
      </c>
      <c r="F27" s="12">
        <f t="shared" si="11"/>
        <v>-244.79999999999984</v>
      </c>
      <c r="G27" s="12">
        <f t="shared" si="11"/>
        <v>-207.5999999999998</v>
      </c>
      <c r="H27" s="12">
        <f t="shared" si="11"/>
        <v>-170.39999999999975</v>
      </c>
      <c r="I27" s="12">
        <f t="shared" si="11"/>
        <v>-133.19999999999982</v>
      </c>
      <c r="J27" s="12">
        <f t="shared" si="11"/>
        <v>-95.999999999999773</v>
      </c>
      <c r="K27" s="12">
        <f t="shared" si="11"/>
        <v>-58.799999999999727</v>
      </c>
      <c r="L27" s="12">
        <f t="shared" si="11"/>
        <v>-21.599999999999795</v>
      </c>
      <c r="M27" s="20">
        <f t="shared" si="11"/>
        <v>15.600000000000136</v>
      </c>
      <c r="N27" s="5"/>
      <c r="O27" s="28"/>
      <c r="Q27" s="34"/>
    </row>
    <row r="28" spans="1:17" x14ac:dyDescent="0.3">
      <c r="A28" s="32"/>
      <c r="C28" s="27"/>
      <c r="D28" s="11">
        <f t="shared" si="2"/>
        <v>0.95000000000000018</v>
      </c>
      <c r="E28" s="19">
        <f t="shared" ref="E28:M28" si="12">(($D$28*E17*(1-$F$10))-$F$8-$F$11)-(($L$7*$L$9*(1-$L$10))-$L$8-$L$11)</f>
        <v>-265.99999999999977</v>
      </c>
      <c r="F28" s="12">
        <f t="shared" si="12"/>
        <v>-227.99999999999977</v>
      </c>
      <c r="G28" s="12">
        <f t="shared" si="12"/>
        <v>-189.99999999999977</v>
      </c>
      <c r="H28" s="12">
        <f t="shared" si="12"/>
        <v>-151.99999999999977</v>
      </c>
      <c r="I28" s="12">
        <f t="shared" si="12"/>
        <v>-113.99999999999977</v>
      </c>
      <c r="J28" s="12">
        <f t="shared" si="12"/>
        <v>-75.999999999999773</v>
      </c>
      <c r="K28" s="12">
        <f t="shared" si="12"/>
        <v>-37.999999999999773</v>
      </c>
      <c r="L28" s="12">
        <f t="shared" si="12"/>
        <v>2.2737367544323206E-13</v>
      </c>
      <c r="M28" s="20">
        <f t="shared" si="12"/>
        <v>38.000000000000227</v>
      </c>
      <c r="N28" s="5"/>
      <c r="O28" s="28"/>
      <c r="Q28" s="34"/>
    </row>
    <row r="29" spans="1:17" x14ac:dyDescent="0.3">
      <c r="A29" s="32"/>
      <c r="C29" s="27"/>
      <c r="D29" s="11">
        <f t="shared" si="2"/>
        <v>0.9700000000000002</v>
      </c>
      <c r="E29" s="19">
        <f t="shared" ref="E29:M29" si="13">(($D$29*E17*(1-$F$10))-$F$8-$F$11)-(($L$7*$L$9*(1-$L$10))-$L$8-$L$11)</f>
        <v>-249.99999999999977</v>
      </c>
      <c r="F29" s="12">
        <f t="shared" si="13"/>
        <v>-211.19999999999982</v>
      </c>
      <c r="G29" s="12">
        <f t="shared" si="13"/>
        <v>-172.39999999999975</v>
      </c>
      <c r="H29" s="12">
        <f t="shared" si="13"/>
        <v>-133.5999999999998</v>
      </c>
      <c r="I29" s="12">
        <f t="shared" si="13"/>
        <v>-94.799999999999727</v>
      </c>
      <c r="J29" s="12">
        <f t="shared" si="13"/>
        <v>-55.999999999999773</v>
      </c>
      <c r="K29" s="12">
        <f t="shared" si="13"/>
        <v>-17.199999999999818</v>
      </c>
      <c r="L29" s="12">
        <f t="shared" si="13"/>
        <v>21.600000000000136</v>
      </c>
      <c r="M29" s="20">
        <f t="shared" si="13"/>
        <v>60.400000000000318</v>
      </c>
      <c r="N29" s="5"/>
      <c r="O29" s="28"/>
      <c r="Q29" s="34"/>
    </row>
    <row r="30" spans="1:17" x14ac:dyDescent="0.3">
      <c r="A30" s="32"/>
      <c r="C30" s="27"/>
      <c r="D30" s="11">
        <f t="shared" si="2"/>
        <v>0.99000000000000021</v>
      </c>
      <c r="E30" s="19">
        <f t="shared" ref="E30:M30" si="14">(($D$30*E17*(1-$F$10))-$F$8-$F$11)-(($L$7*$L$9*(1-$L$10))-$L$8-$L$11)</f>
        <v>-233.99999999999977</v>
      </c>
      <c r="F30" s="12">
        <f t="shared" si="14"/>
        <v>-194.39999999999975</v>
      </c>
      <c r="G30" s="12">
        <f t="shared" si="14"/>
        <v>-154.79999999999973</v>
      </c>
      <c r="H30" s="12">
        <f t="shared" si="14"/>
        <v>-115.19999999999982</v>
      </c>
      <c r="I30" s="12">
        <f t="shared" si="14"/>
        <v>-75.599999999999795</v>
      </c>
      <c r="J30" s="12">
        <f t="shared" si="14"/>
        <v>-35.999999999999773</v>
      </c>
      <c r="K30" s="12">
        <f t="shared" si="14"/>
        <v>3.6000000000001364</v>
      </c>
      <c r="L30" s="12">
        <f t="shared" si="14"/>
        <v>43.200000000000273</v>
      </c>
      <c r="M30" s="20">
        <f t="shared" si="14"/>
        <v>82.800000000000182</v>
      </c>
      <c r="N30" s="5"/>
      <c r="O30" s="28"/>
      <c r="Q30" s="34"/>
    </row>
    <row r="31" spans="1:17" x14ac:dyDescent="0.3">
      <c r="A31" s="32"/>
      <c r="C31" s="27"/>
      <c r="D31" s="11">
        <f t="shared" si="2"/>
        <v>1.0100000000000002</v>
      </c>
      <c r="E31" s="19">
        <f t="shared" ref="E31:M31" si="15">(($D$31*E17*(1-$F$10))-$F$8-$F$11)-(($L$7*$L$9*(1-$L$10))-$L$8-$L$11)</f>
        <v>-217.99999999999977</v>
      </c>
      <c r="F31" s="12">
        <f t="shared" si="15"/>
        <v>-177.5999999999998</v>
      </c>
      <c r="G31" s="12">
        <f t="shared" si="15"/>
        <v>-137.19999999999982</v>
      </c>
      <c r="H31" s="12">
        <f t="shared" si="15"/>
        <v>-96.799999999999727</v>
      </c>
      <c r="I31" s="12">
        <f t="shared" si="15"/>
        <v>-56.39999999999975</v>
      </c>
      <c r="J31" s="12">
        <f t="shared" si="15"/>
        <v>-15.999999999999773</v>
      </c>
      <c r="K31" s="12">
        <f t="shared" si="15"/>
        <v>24.400000000000318</v>
      </c>
      <c r="L31" s="12">
        <f t="shared" si="15"/>
        <v>64.800000000000182</v>
      </c>
      <c r="M31" s="20">
        <f t="shared" si="15"/>
        <v>105.20000000000027</v>
      </c>
      <c r="N31" s="5"/>
      <c r="O31" s="28"/>
      <c r="Q31" s="34"/>
    </row>
    <row r="32" spans="1:17" x14ac:dyDescent="0.3">
      <c r="A32" s="32"/>
      <c r="C32" s="27"/>
      <c r="D32" s="11">
        <f t="shared" si="2"/>
        <v>1.0300000000000002</v>
      </c>
      <c r="E32" s="19">
        <f t="shared" ref="E32:M32" si="16">(($D$32*E17*(1-$F$10))-$F$8-$F$11)-(($L$7*$L$9*(1-$L$10))-$L$8-$L$11)</f>
        <v>-201.99999999999977</v>
      </c>
      <c r="F32" s="12">
        <f t="shared" si="16"/>
        <v>-160.79999999999973</v>
      </c>
      <c r="G32" s="12">
        <f t="shared" si="16"/>
        <v>-119.5999999999998</v>
      </c>
      <c r="H32" s="12">
        <f t="shared" si="16"/>
        <v>-78.39999999999975</v>
      </c>
      <c r="I32" s="12">
        <f t="shared" si="16"/>
        <v>-37.199999999999818</v>
      </c>
      <c r="J32" s="12">
        <f t="shared" si="16"/>
        <v>4.0000000000002274</v>
      </c>
      <c r="K32" s="12">
        <f t="shared" si="16"/>
        <v>45.200000000000273</v>
      </c>
      <c r="L32" s="12">
        <f t="shared" si="16"/>
        <v>86.400000000000318</v>
      </c>
      <c r="M32" s="20">
        <f t="shared" si="16"/>
        <v>127.60000000000036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1.0500000000000003</v>
      </c>
      <c r="E33" s="21">
        <f t="shared" ref="E33:M33" si="17">(($D$33*E17*(1-$F$10))-$F$8-$F$11)-(($L$7*$L$9*(1-$L$10))-$L$8-$L$11)</f>
        <v>-185.99999999999977</v>
      </c>
      <c r="F33" s="22">
        <f t="shared" si="17"/>
        <v>-143.99999999999977</v>
      </c>
      <c r="G33" s="22">
        <f t="shared" si="17"/>
        <v>-101.99999999999977</v>
      </c>
      <c r="H33" s="22">
        <f t="shared" si="17"/>
        <v>-59.999999999999773</v>
      </c>
      <c r="I33" s="22">
        <f t="shared" si="17"/>
        <v>-17.999999999999773</v>
      </c>
      <c r="J33" s="22">
        <f t="shared" si="17"/>
        <v>24.000000000000227</v>
      </c>
      <c r="K33" s="22">
        <f t="shared" si="17"/>
        <v>66.000000000000455</v>
      </c>
      <c r="L33" s="22">
        <f t="shared" si="17"/>
        <v>108.00000000000045</v>
      </c>
      <c r="M33" s="23">
        <f t="shared" si="17"/>
        <v>150.00000000000045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31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ellIs" dxfId="122" priority="56" operator="greaterThan">
      <formula>0</formula>
    </cfRule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21" priority="54" operator="greaterThan">
      <formula>0</formula>
    </cfRule>
    <cfRule type="cellIs" dxfId="120" priority="55" operator="greaterThan">
      <formula>0</formula>
    </cfRule>
  </conditionalFormatting>
  <conditionalFormatting sqref="E18:M33">
    <cfRule type="cellIs" dxfId="119" priority="53" operator="greaterThan">
      <formula>0</formula>
    </cfRule>
  </conditionalFormatting>
  <conditionalFormatting sqref="F18">
    <cfRule type="cellIs" dxfId="118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17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16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15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14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13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12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11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10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109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08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07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06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05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04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03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02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101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00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99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98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97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96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95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4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3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40"/>
  <sheetViews>
    <sheetView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40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16</v>
      </c>
      <c r="D3" s="2"/>
      <c r="F3" s="2"/>
      <c r="G3" s="2"/>
      <c r="I3" s="2"/>
      <c r="J3" s="2"/>
      <c r="L3" s="3"/>
      <c r="O3" s="4"/>
      <c r="P3" s="2"/>
      <c r="Q3" s="33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2"/>
      <c r="C4" s="2" t="s">
        <v>17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2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3</v>
      </c>
      <c r="F8" s="38">
        <v>826</v>
      </c>
      <c r="G8" s="5" t="s">
        <v>5</v>
      </c>
      <c r="H8" s="5"/>
      <c r="I8" s="5"/>
      <c r="J8" s="5"/>
      <c r="K8" s="7" t="s">
        <v>4</v>
      </c>
      <c r="L8" s="38">
        <v>688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 t="s">
        <v>9</v>
      </c>
      <c r="F9" s="39">
        <v>1050</v>
      </c>
      <c r="G9" s="5" t="s">
        <v>0</v>
      </c>
      <c r="H9" s="5"/>
      <c r="I9" s="5"/>
      <c r="J9" s="5"/>
      <c r="K9" s="7" t="s">
        <v>8</v>
      </c>
      <c r="L9" s="39">
        <v>165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12</v>
      </c>
      <c r="F10" s="40">
        <v>0.2</v>
      </c>
      <c r="G10" s="5" t="s">
        <v>10</v>
      </c>
      <c r="H10" s="5"/>
      <c r="I10" s="5"/>
      <c r="J10" s="5"/>
      <c r="K10" s="7" t="s">
        <v>13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11</v>
      </c>
      <c r="F11" s="38">
        <v>0</v>
      </c>
      <c r="G11" s="5" t="s">
        <v>5</v>
      </c>
      <c r="H11" s="5"/>
      <c r="I11" s="5"/>
      <c r="J11" s="5"/>
      <c r="K11" s="7" t="s">
        <v>14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37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4</v>
      </c>
      <c r="F17" s="11">
        <f t="shared" ref="F17:M17" si="0">E17+0.25</f>
        <v>4.25</v>
      </c>
      <c r="G17" s="11">
        <f t="shared" si="0"/>
        <v>4.5</v>
      </c>
      <c r="H17" s="11">
        <f t="shared" si="0"/>
        <v>4.75</v>
      </c>
      <c r="I17" s="11">
        <f t="shared" si="0"/>
        <v>5</v>
      </c>
      <c r="J17" s="11">
        <f t="shared" si="0"/>
        <v>5.25</v>
      </c>
      <c r="K17" s="11">
        <f t="shared" si="0"/>
        <v>5.5</v>
      </c>
      <c r="L17" s="11">
        <f t="shared" si="0"/>
        <v>5.75</v>
      </c>
      <c r="M17" s="11">
        <f t="shared" si="0"/>
        <v>6</v>
      </c>
      <c r="N17" s="5"/>
      <c r="O17" s="28"/>
      <c r="Q17" s="34"/>
    </row>
    <row r="18" spans="1:17" x14ac:dyDescent="0.3">
      <c r="A18" s="32"/>
      <c r="C18" s="27"/>
      <c r="D18" s="10">
        <v>0.7</v>
      </c>
      <c r="E18" s="16">
        <f t="shared" ref="E18:M18" si="1">(($D$18*$F$9*(1-$F$10))-$F$8-$F$11)-((E17*$L$9*(1-$L$10))-$L$8-$L$11)</f>
        <v>-78</v>
      </c>
      <c r="F18" s="17">
        <f t="shared" si="1"/>
        <v>-111</v>
      </c>
      <c r="G18" s="17">
        <f t="shared" si="1"/>
        <v>-144</v>
      </c>
      <c r="H18" s="17">
        <f t="shared" si="1"/>
        <v>-177</v>
      </c>
      <c r="I18" s="17">
        <f t="shared" si="1"/>
        <v>-210</v>
      </c>
      <c r="J18" s="17">
        <f t="shared" si="1"/>
        <v>-243</v>
      </c>
      <c r="K18" s="17">
        <f t="shared" si="1"/>
        <v>-276</v>
      </c>
      <c r="L18" s="17">
        <f t="shared" si="1"/>
        <v>-309</v>
      </c>
      <c r="M18" s="18">
        <f t="shared" si="1"/>
        <v>-342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D18+0.02</f>
        <v>0.72</v>
      </c>
      <c r="E19" s="19">
        <f t="shared" ref="E19:M19" si="3">(($D$19*$F$9*(1-$F$10))-$F$8-$F$11)-((E17*$L$9*(1-$L$10))-$L$8-$L$11)</f>
        <v>-61.199999999999932</v>
      </c>
      <c r="F19" s="12">
        <f t="shared" si="3"/>
        <v>-94.199999999999932</v>
      </c>
      <c r="G19" s="12">
        <f t="shared" si="3"/>
        <v>-127.19999999999993</v>
      </c>
      <c r="H19" s="12">
        <f t="shared" si="3"/>
        <v>-160.19999999999993</v>
      </c>
      <c r="I19" s="12">
        <f t="shared" si="3"/>
        <v>-193.19999999999993</v>
      </c>
      <c r="J19" s="12">
        <f t="shared" si="3"/>
        <v>-226.19999999999993</v>
      </c>
      <c r="K19" s="12">
        <f t="shared" si="3"/>
        <v>-259.19999999999993</v>
      </c>
      <c r="L19" s="12">
        <f t="shared" si="3"/>
        <v>-292.19999999999993</v>
      </c>
      <c r="M19" s="20">
        <f t="shared" si="3"/>
        <v>-325.19999999999993</v>
      </c>
      <c r="N19" s="5"/>
      <c r="O19" s="28"/>
      <c r="Q19" s="34"/>
    </row>
    <row r="20" spans="1:17" x14ac:dyDescent="0.3">
      <c r="A20" s="32"/>
      <c r="C20" s="27"/>
      <c r="D20" s="11">
        <f t="shared" si="2"/>
        <v>0.74</v>
      </c>
      <c r="E20" s="19">
        <f t="shared" ref="E20:M20" si="4">(($D$20*$F$9*(1-$F$10))-$F$8-$F$11)-((E17*$L$9*(1-$L$10))-$L$8-$L$11)</f>
        <v>-44.399999999999977</v>
      </c>
      <c r="F20" s="12">
        <f t="shared" si="4"/>
        <v>-77.399999999999977</v>
      </c>
      <c r="G20" s="12">
        <f t="shared" si="4"/>
        <v>-110.39999999999998</v>
      </c>
      <c r="H20" s="12">
        <f t="shared" si="4"/>
        <v>-143.39999999999998</v>
      </c>
      <c r="I20" s="12">
        <f t="shared" si="4"/>
        <v>-176.39999999999998</v>
      </c>
      <c r="J20" s="12">
        <f t="shared" si="4"/>
        <v>-209.39999999999998</v>
      </c>
      <c r="K20" s="12">
        <f t="shared" si="4"/>
        <v>-242.39999999999998</v>
      </c>
      <c r="L20" s="12">
        <f t="shared" si="4"/>
        <v>-275.39999999999998</v>
      </c>
      <c r="M20" s="20">
        <f t="shared" si="4"/>
        <v>-308.39999999999998</v>
      </c>
      <c r="N20" s="5"/>
      <c r="O20" s="28"/>
      <c r="Q20" s="34"/>
    </row>
    <row r="21" spans="1:17" x14ac:dyDescent="0.3">
      <c r="A21" s="32"/>
      <c r="C21" s="27"/>
      <c r="D21" s="11">
        <f t="shared" si="2"/>
        <v>0.76</v>
      </c>
      <c r="E21" s="19">
        <f t="shared" ref="E21:M21" si="5">(($D$21*$F$9*(1-$F$10))-$F$8-$F$11)-((E17*$L$9*(1-$L$10))-$L$8-$L$11)</f>
        <v>-27.599999999999909</v>
      </c>
      <c r="F21" s="12">
        <f t="shared" si="5"/>
        <v>-60.599999999999909</v>
      </c>
      <c r="G21" s="12">
        <f t="shared" si="5"/>
        <v>-93.599999999999909</v>
      </c>
      <c r="H21" s="12">
        <f t="shared" si="5"/>
        <v>-126.59999999999991</v>
      </c>
      <c r="I21" s="12">
        <f t="shared" si="5"/>
        <v>-159.59999999999991</v>
      </c>
      <c r="J21" s="12">
        <f t="shared" si="5"/>
        <v>-192.59999999999991</v>
      </c>
      <c r="K21" s="12">
        <f t="shared" si="5"/>
        <v>-225.59999999999991</v>
      </c>
      <c r="L21" s="12">
        <f t="shared" si="5"/>
        <v>-258.59999999999991</v>
      </c>
      <c r="M21" s="20">
        <f t="shared" si="5"/>
        <v>-291.59999999999991</v>
      </c>
      <c r="N21" s="5"/>
      <c r="O21" s="28"/>
      <c r="Q21" s="34"/>
    </row>
    <row r="22" spans="1:17" x14ac:dyDescent="0.3">
      <c r="A22" s="32"/>
      <c r="C22" s="27"/>
      <c r="D22" s="11">
        <f t="shared" si="2"/>
        <v>0.78</v>
      </c>
      <c r="E22" s="19">
        <f t="shared" ref="E22:M22" si="6">(($D$22*$F$9*(1-$F$10))-$F$8-$F$11)-((E17*$L$9*(1-$L$10))-$L$8-$L$11)</f>
        <v>-10.799999999999955</v>
      </c>
      <c r="F22" s="12">
        <f t="shared" si="6"/>
        <v>-43.799999999999955</v>
      </c>
      <c r="G22" s="12">
        <f t="shared" si="6"/>
        <v>-76.799999999999955</v>
      </c>
      <c r="H22" s="12">
        <f t="shared" si="6"/>
        <v>-109.79999999999995</v>
      </c>
      <c r="I22" s="12">
        <f t="shared" si="6"/>
        <v>-142.79999999999995</v>
      </c>
      <c r="J22" s="12">
        <f t="shared" si="6"/>
        <v>-175.79999999999995</v>
      </c>
      <c r="K22" s="12">
        <f t="shared" si="6"/>
        <v>-208.79999999999995</v>
      </c>
      <c r="L22" s="12">
        <f t="shared" si="6"/>
        <v>-241.79999999999995</v>
      </c>
      <c r="M22" s="20">
        <f t="shared" si="6"/>
        <v>-274.79999999999995</v>
      </c>
      <c r="N22" s="5"/>
      <c r="O22" s="28"/>
      <c r="Q22" s="34"/>
    </row>
    <row r="23" spans="1:17" x14ac:dyDescent="0.3">
      <c r="A23" s="32"/>
      <c r="C23" s="27"/>
      <c r="D23" s="11">
        <f t="shared" si="2"/>
        <v>0.8</v>
      </c>
      <c r="E23" s="19">
        <f t="shared" ref="E23:M23" si="7">(($D$23*$F$9*(1-$F$10))-$F$8-$F$11)-((E17*$L$9*(1-$L$10))-$L$8-$L$11)</f>
        <v>6</v>
      </c>
      <c r="F23" s="12">
        <f t="shared" si="7"/>
        <v>-27</v>
      </c>
      <c r="G23" s="12">
        <f t="shared" si="7"/>
        <v>-60</v>
      </c>
      <c r="H23" s="12">
        <f t="shared" si="7"/>
        <v>-93</v>
      </c>
      <c r="I23" s="12">
        <f t="shared" si="7"/>
        <v>-126</v>
      </c>
      <c r="J23" s="12">
        <f t="shared" si="7"/>
        <v>-159</v>
      </c>
      <c r="K23" s="12">
        <f t="shared" si="7"/>
        <v>-192</v>
      </c>
      <c r="L23" s="12">
        <f t="shared" si="7"/>
        <v>-225</v>
      </c>
      <c r="M23" s="20">
        <f t="shared" si="7"/>
        <v>-258</v>
      </c>
      <c r="N23" s="5"/>
      <c r="O23" s="28"/>
      <c r="Q23" s="34"/>
    </row>
    <row r="24" spans="1:17" x14ac:dyDescent="0.3">
      <c r="A24" s="32"/>
      <c r="C24" s="27"/>
      <c r="D24" s="11">
        <f t="shared" si="2"/>
        <v>0.82000000000000006</v>
      </c>
      <c r="E24" s="19">
        <f t="shared" ref="E24:M24" si="8">(($D$24*$F$9*(1-$F$10))-$F$8-$F$11)-((E17*$L$9*(1-$L$10))-$L$8-$L$11)</f>
        <v>22.800000000000182</v>
      </c>
      <c r="F24" s="12">
        <f t="shared" si="8"/>
        <v>-10.199999999999818</v>
      </c>
      <c r="G24" s="12">
        <f t="shared" si="8"/>
        <v>-43.199999999999818</v>
      </c>
      <c r="H24" s="12">
        <f t="shared" si="8"/>
        <v>-76.199999999999818</v>
      </c>
      <c r="I24" s="12">
        <f t="shared" si="8"/>
        <v>-109.19999999999982</v>
      </c>
      <c r="J24" s="12">
        <f t="shared" si="8"/>
        <v>-142.19999999999982</v>
      </c>
      <c r="K24" s="12">
        <f t="shared" si="8"/>
        <v>-175.19999999999982</v>
      </c>
      <c r="L24" s="12">
        <f t="shared" si="8"/>
        <v>-208.19999999999982</v>
      </c>
      <c r="M24" s="20">
        <f t="shared" si="8"/>
        <v>-241.19999999999982</v>
      </c>
      <c r="N24" s="5"/>
      <c r="O24" s="28"/>
      <c r="Q24" s="34"/>
    </row>
    <row r="25" spans="1:17" x14ac:dyDescent="0.3">
      <c r="A25" s="32"/>
      <c r="C25" s="27"/>
      <c r="D25" s="11">
        <f t="shared" si="2"/>
        <v>0.84000000000000008</v>
      </c>
      <c r="E25" s="19">
        <f t="shared" ref="E25:M25" si="9">(($D$25*$F$9*(1-$F$10))-$F$8-$F$11)-((E17*$L$9*(1-$L$10))-$L$8-$L$11)</f>
        <v>39.600000000000136</v>
      </c>
      <c r="F25" s="12">
        <f t="shared" si="9"/>
        <v>6.6000000000001364</v>
      </c>
      <c r="G25" s="12">
        <f t="shared" si="9"/>
        <v>-26.399999999999864</v>
      </c>
      <c r="H25" s="12">
        <f t="shared" si="9"/>
        <v>-59.399999999999864</v>
      </c>
      <c r="I25" s="12">
        <f t="shared" si="9"/>
        <v>-92.399999999999864</v>
      </c>
      <c r="J25" s="12">
        <f t="shared" si="9"/>
        <v>-125.39999999999986</v>
      </c>
      <c r="K25" s="12">
        <f t="shared" si="9"/>
        <v>-158.39999999999986</v>
      </c>
      <c r="L25" s="12">
        <f t="shared" si="9"/>
        <v>-191.39999999999986</v>
      </c>
      <c r="M25" s="20">
        <f t="shared" si="9"/>
        <v>-224.39999999999986</v>
      </c>
      <c r="N25" s="5"/>
      <c r="O25" s="28"/>
      <c r="Q25" s="34"/>
    </row>
    <row r="26" spans="1:17" x14ac:dyDescent="0.3">
      <c r="A26" s="32"/>
      <c r="C26" s="27"/>
      <c r="D26" s="11">
        <f t="shared" si="2"/>
        <v>0.8600000000000001</v>
      </c>
      <c r="E26" s="19">
        <f t="shared" ref="E26:M26" si="10">(($D$26*$F$9*(1-$F$10))-$F$8-$F$11)-((E17*$L$9*(1-$L$10))-$L$8-$L$11)</f>
        <v>56.400000000000091</v>
      </c>
      <c r="F26" s="12">
        <f t="shared" si="10"/>
        <v>23.400000000000091</v>
      </c>
      <c r="G26" s="12">
        <f t="shared" si="10"/>
        <v>-9.5999999999999091</v>
      </c>
      <c r="H26" s="12">
        <f t="shared" si="10"/>
        <v>-42.599999999999909</v>
      </c>
      <c r="I26" s="12">
        <f t="shared" si="10"/>
        <v>-75.599999999999909</v>
      </c>
      <c r="J26" s="12">
        <f t="shared" si="10"/>
        <v>-108.59999999999991</v>
      </c>
      <c r="K26" s="12">
        <f t="shared" si="10"/>
        <v>-141.59999999999991</v>
      </c>
      <c r="L26" s="12">
        <f t="shared" si="10"/>
        <v>-174.59999999999991</v>
      </c>
      <c r="M26" s="20">
        <f t="shared" si="10"/>
        <v>-207.59999999999991</v>
      </c>
      <c r="N26" s="5"/>
      <c r="O26" s="28"/>
      <c r="Q26" s="34"/>
    </row>
    <row r="27" spans="1:17" x14ac:dyDescent="0.3">
      <c r="A27" s="32"/>
      <c r="C27" s="27"/>
      <c r="D27" s="11">
        <f t="shared" si="2"/>
        <v>0.88000000000000012</v>
      </c>
      <c r="E27" s="19">
        <f t="shared" ref="E27:M27" si="11">(($D$27*$F$9*(1-$F$10))-$F$8-$F$11)-((E17*$L$9*(1-$L$10))-$L$8-$L$11)</f>
        <v>73.200000000000159</v>
      </c>
      <c r="F27" s="12">
        <f t="shared" si="11"/>
        <v>40.200000000000159</v>
      </c>
      <c r="G27" s="12">
        <f t="shared" si="11"/>
        <v>7.2000000000001592</v>
      </c>
      <c r="H27" s="12">
        <f t="shared" si="11"/>
        <v>-25.799999999999841</v>
      </c>
      <c r="I27" s="12">
        <f t="shared" si="11"/>
        <v>-58.799999999999841</v>
      </c>
      <c r="J27" s="12">
        <f t="shared" si="11"/>
        <v>-91.799999999999841</v>
      </c>
      <c r="K27" s="12">
        <f t="shared" si="11"/>
        <v>-124.79999999999984</v>
      </c>
      <c r="L27" s="12">
        <f t="shared" si="11"/>
        <v>-157.79999999999984</v>
      </c>
      <c r="M27" s="20">
        <f t="shared" si="11"/>
        <v>-190.79999999999984</v>
      </c>
      <c r="N27" s="5"/>
      <c r="O27" s="28"/>
      <c r="Q27" s="34"/>
    </row>
    <row r="28" spans="1:17" x14ac:dyDescent="0.3">
      <c r="A28" s="32"/>
      <c r="C28" s="27"/>
      <c r="D28" s="11">
        <f t="shared" si="2"/>
        <v>0.90000000000000013</v>
      </c>
      <c r="E28" s="19">
        <f t="shared" ref="E28:M28" si="12">(($D$28*$F$9*(1-$F$10))-$F$8-$F$11)-((E17*$L$9*(1-$L$10))-$L$8-$L$11)</f>
        <v>90.000000000000114</v>
      </c>
      <c r="F28" s="12">
        <f t="shared" si="12"/>
        <v>57.000000000000114</v>
      </c>
      <c r="G28" s="12">
        <f t="shared" si="12"/>
        <v>24.000000000000114</v>
      </c>
      <c r="H28" s="12">
        <f t="shared" si="12"/>
        <v>-8.9999999999998863</v>
      </c>
      <c r="I28" s="12">
        <f t="shared" si="12"/>
        <v>-41.999999999999886</v>
      </c>
      <c r="J28" s="12">
        <f t="shared" si="12"/>
        <v>-74.999999999999886</v>
      </c>
      <c r="K28" s="12">
        <f t="shared" si="12"/>
        <v>-107.99999999999989</v>
      </c>
      <c r="L28" s="12">
        <f t="shared" si="12"/>
        <v>-140.99999999999989</v>
      </c>
      <c r="M28" s="20">
        <f t="shared" si="12"/>
        <v>-173.99999999999989</v>
      </c>
      <c r="N28" s="5"/>
      <c r="O28" s="28"/>
      <c r="Q28" s="34"/>
    </row>
    <row r="29" spans="1:17" x14ac:dyDescent="0.3">
      <c r="A29" s="32"/>
      <c r="C29" s="27"/>
      <c r="D29" s="11">
        <f t="shared" si="2"/>
        <v>0.92000000000000015</v>
      </c>
      <c r="E29" s="19">
        <f t="shared" ref="E29:M29" si="13">(($D$29*$F$9*(1-$F$10))-$F$8-$F$11)-((E17*$L$9*(1-$L$10))-$L$8-$L$11)</f>
        <v>106.80000000000018</v>
      </c>
      <c r="F29" s="12">
        <f t="shared" si="13"/>
        <v>73.800000000000182</v>
      </c>
      <c r="G29" s="12">
        <f t="shared" si="13"/>
        <v>40.800000000000182</v>
      </c>
      <c r="H29" s="12">
        <f t="shared" si="13"/>
        <v>7.8000000000001819</v>
      </c>
      <c r="I29" s="12">
        <f t="shared" si="13"/>
        <v>-25.199999999999818</v>
      </c>
      <c r="J29" s="12">
        <f t="shared" si="13"/>
        <v>-58.199999999999818</v>
      </c>
      <c r="K29" s="12">
        <f t="shared" si="13"/>
        <v>-91.199999999999818</v>
      </c>
      <c r="L29" s="12">
        <f t="shared" si="13"/>
        <v>-124.19999999999982</v>
      </c>
      <c r="M29" s="20">
        <f t="shared" si="13"/>
        <v>-157.19999999999982</v>
      </c>
      <c r="N29" s="5"/>
      <c r="O29" s="28"/>
      <c r="Q29" s="34"/>
    </row>
    <row r="30" spans="1:17" x14ac:dyDescent="0.3">
      <c r="A30" s="32"/>
      <c r="C30" s="27"/>
      <c r="D30" s="11">
        <f t="shared" si="2"/>
        <v>0.94000000000000017</v>
      </c>
      <c r="E30" s="19">
        <f t="shared" ref="E30:M30" si="14">(($D$30*$F$9*(1-$F$10))-$F$8-$F$11)-((E17*$L$9*(1-$L$10))-$L$8-$L$11)</f>
        <v>123.60000000000025</v>
      </c>
      <c r="F30" s="12">
        <f t="shared" si="14"/>
        <v>90.60000000000025</v>
      </c>
      <c r="G30" s="12">
        <f t="shared" si="14"/>
        <v>57.60000000000025</v>
      </c>
      <c r="H30" s="12">
        <f t="shared" si="14"/>
        <v>24.60000000000025</v>
      </c>
      <c r="I30" s="12">
        <f t="shared" si="14"/>
        <v>-8.3999999999997499</v>
      </c>
      <c r="J30" s="12">
        <f t="shared" si="14"/>
        <v>-41.39999999999975</v>
      </c>
      <c r="K30" s="12">
        <f t="shared" si="14"/>
        <v>-74.39999999999975</v>
      </c>
      <c r="L30" s="12">
        <f t="shared" si="14"/>
        <v>-107.39999999999975</v>
      </c>
      <c r="M30" s="20">
        <f t="shared" si="14"/>
        <v>-140.39999999999975</v>
      </c>
      <c r="N30" s="5"/>
      <c r="O30" s="28"/>
      <c r="Q30" s="34"/>
    </row>
    <row r="31" spans="1:17" x14ac:dyDescent="0.3">
      <c r="A31" s="32"/>
      <c r="C31" s="27"/>
      <c r="D31" s="11">
        <f t="shared" si="2"/>
        <v>0.96000000000000019</v>
      </c>
      <c r="E31" s="19">
        <f t="shared" ref="E31:M31" si="15">(($D$31*$F$9*(1-$F$10))-$F$8-$F$11)-((E17*$L$9*(1-$L$10))-$L$8-$L$11)</f>
        <v>140.4000000000002</v>
      </c>
      <c r="F31" s="12">
        <f t="shared" si="15"/>
        <v>107.4000000000002</v>
      </c>
      <c r="G31" s="12">
        <f t="shared" si="15"/>
        <v>74.400000000000205</v>
      </c>
      <c r="H31" s="12">
        <f t="shared" si="15"/>
        <v>41.400000000000205</v>
      </c>
      <c r="I31" s="12">
        <f t="shared" si="15"/>
        <v>8.4000000000002046</v>
      </c>
      <c r="J31" s="12">
        <f t="shared" si="15"/>
        <v>-24.599999999999795</v>
      </c>
      <c r="K31" s="12">
        <f t="shared" si="15"/>
        <v>-57.599999999999795</v>
      </c>
      <c r="L31" s="12">
        <f t="shared" si="15"/>
        <v>-90.599999999999795</v>
      </c>
      <c r="M31" s="20">
        <f t="shared" si="15"/>
        <v>-123.5999999999998</v>
      </c>
      <c r="N31" s="5"/>
      <c r="O31" s="28"/>
      <c r="Q31" s="34"/>
    </row>
    <row r="32" spans="1:17" x14ac:dyDescent="0.3">
      <c r="A32" s="32"/>
      <c r="C32" s="27"/>
      <c r="D32" s="11">
        <f t="shared" si="2"/>
        <v>0.9800000000000002</v>
      </c>
      <c r="E32" s="19">
        <f t="shared" ref="E32:M32" si="16">(($D$32*$F$9*(1-$F$10))-$F$8-$F$11)-((E17*$L$9*(1-$L$10))-$L$8-$L$11)</f>
        <v>157.20000000000027</v>
      </c>
      <c r="F32" s="12">
        <f t="shared" si="16"/>
        <v>124.20000000000027</v>
      </c>
      <c r="G32" s="12">
        <f t="shared" si="16"/>
        <v>91.200000000000273</v>
      </c>
      <c r="H32" s="12">
        <f t="shared" si="16"/>
        <v>58.200000000000273</v>
      </c>
      <c r="I32" s="12">
        <f t="shared" si="16"/>
        <v>25.200000000000273</v>
      </c>
      <c r="J32" s="12">
        <f t="shared" si="16"/>
        <v>-7.7999999999997272</v>
      </c>
      <c r="K32" s="12">
        <f t="shared" si="16"/>
        <v>-40.799999999999727</v>
      </c>
      <c r="L32" s="12">
        <f t="shared" si="16"/>
        <v>-73.799999999999727</v>
      </c>
      <c r="M32" s="20">
        <f t="shared" si="16"/>
        <v>-106.79999999999973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1.0000000000000002</v>
      </c>
      <c r="E33" s="21">
        <f t="shared" ref="E33:M33" si="17">(($D$33*$F$9*(1-$F$10))-$F$8-$F$11)-((E17*$L$9*(1-$L$10))-$L$8-$L$11)</f>
        <v>174.00000000000023</v>
      </c>
      <c r="F33" s="22">
        <f t="shared" si="17"/>
        <v>141.00000000000023</v>
      </c>
      <c r="G33" s="22">
        <f t="shared" si="17"/>
        <v>108.00000000000023</v>
      </c>
      <c r="H33" s="22">
        <f t="shared" si="17"/>
        <v>75.000000000000227</v>
      </c>
      <c r="I33" s="22">
        <f t="shared" si="17"/>
        <v>42.000000000000227</v>
      </c>
      <c r="J33" s="22">
        <f t="shared" si="17"/>
        <v>9.0000000000002274</v>
      </c>
      <c r="K33" s="22">
        <f t="shared" si="17"/>
        <v>-23.999999999999773</v>
      </c>
      <c r="L33" s="22">
        <f t="shared" si="17"/>
        <v>-56.999999999999773</v>
      </c>
      <c r="M33" s="23">
        <f t="shared" si="17"/>
        <v>-89.999999999999773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31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ellIs" dxfId="92" priority="40" operator="greaterThan">
      <formula>0</formula>
    </cfRule>
    <cfRule type="colorScale" priority="41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91" priority="37" operator="greaterThan">
      <formula>0</formula>
    </cfRule>
    <cfRule type="cellIs" dxfId="90" priority="39" operator="greaterThan">
      <formula>0</formula>
    </cfRule>
  </conditionalFormatting>
  <conditionalFormatting sqref="E18:M33">
    <cfRule type="cellIs" dxfId="89" priority="35" operator="greaterThan">
      <formula>0</formula>
    </cfRule>
  </conditionalFormatting>
  <conditionalFormatting sqref="F18">
    <cfRule type="cellIs" dxfId="88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87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86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85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84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83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82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1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0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79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78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77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76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75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74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73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72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40"/>
  <sheetViews>
    <sheetView zoomScale="75" zoomScaleNormal="75" workbookViewId="0">
      <selection activeCell="O3" sqref="O3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40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21</v>
      </c>
      <c r="Q3" s="34"/>
    </row>
    <row r="4" spans="1:39" x14ac:dyDescent="0.3">
      <c r="A4" s="32"/>
      <c r="C4" s="2" t="s">
        <v>22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6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7" t="s">
        <v>34</v>
      </c>
      <c r="L7" s="10">
        <v>13</v>
      </c>
      <c r="M7" s="5" t="s">
        <v>33</v>
      </c>
      <c r="N7" s="5"/>
      <c r="O7" s="28"/>
      <c r="Q7" s="34"/>
    </row>
    <row r="8" spans="1:39" x14ac:dyDescent="0.3">
      <c r="A8" s="32"/>
      <c r="C8" s="27"/>
      <c r="D8" s="5"/>
      <c r="E8" s="7" t="s">
        <v>3</v>
      </c>
      <c r="F8" s="38">
        <v>826</v>
      </c>
      <c r="G8" s="5" t="s">
        <v>5</v>
      </c>
      <c r="H8" s="5"/>
      <c r="I8" s="5"/>
      <c r="J8" s="5"/>
      <c r="K8" s="7" t="s">
        <v>7</v>
      </c>
      <c r="L8" s="38">
        <v>499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/>
      <c r="F9" s="39"/>
      <c r="G9" s="5"/>
      <c r="H9" s="5"/>
      <c r="I9" s="5"/>
      <c r="J9" s="5"/>
      <c r="K9" s="7" t="s">
        <v>18</v>
      </c>
      <c r="L9" s="39">
        <v>50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12</v>
      </c>
      <c r="F10" s="40">
        <v>0.2</v>
      </c>
      <c r="G10" s="5" t="s">
        <v>10</v>
      </c>
      <c r="H10" s="5"/>
      <c r="I10" s="5"/>
      <c r="J10" s="5"/>
      <c r="K10" s="7" t="s">
        <v>19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11</v>
      </c>
      <c r="F11" s="38">
        <v>0</v>
      </c>
      <c r="G11" s="5" t="s">
        <v>5</v>
      </c>
      <c r="H11" s="5"/>
      <c r="I11" s="5"/>
      <c r="J11" s="5"/>
      <c r="K11" s="7" t="s">
        <v>20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36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39">
        <v>1000</v>
      </c>
      <c r="F17" s="41">
        <f t="shared" ref="F17:M17" si="0">E17+50</f>
        <v>1050</v>
      </c>
      <c r="G17" s="41">
        <f t="shared" si="0"/>
        <v>1100</v>
      </c>
      <c r="H17" s="41">
        <f t="shared" si="0"/>
        <v>1150</v>
      </c>
      <c r="I17" s="41">
        <f t="shared" si="0"/>
        <v>1200</v>
      </c>
      <c r="J17" s="41">
        <f t="shared" si="0"/>
        <v>1250</v>
      </c>
      <c r="K17" s="41">
        <f t="shared" si="0"/>
        <v>1300</v>
      </c>
      <c r="L17" s="41">
        <f t="shared" si="0"/>
        <v>1350</v>
      </c>
      <c r="M17" s="41">
        <f t="shared" si="0"/>
        <v>1400</v>
      </c>
      <c r="N17" s="14"/>
      <c r="O17" s="28"/>
      <c r="Q17" s="34"/>
    </row>
    <row r="18" spans="1:17" x14ac:dyDescent="0.3">
      <c r="A18" s="32"/>
      <c r="C18" s="27"/>
      <c r="D18" s="10">
        <v>0.55000000000000004</v>
      </c>
      <c r="E18" s="16">
        <f t="shared" ref="E18:M18" si="1">(($D$18*E17*(1-$F$10))-$F$8-$F$11)-(($L$7*$L$9*(1-$L$10))-$L$8-$L$11)</f>
        <v>-407</v>
      </c>
      <c r="F18" s="17">
        <f t="shared" si="1"/>
        <v>-385</v>
      </c>
      <c r="G18" s="17">
        <f t="shared" si="1"/>
        <v>-363</v>
      </c>
      <c r="H18" s="17">
        <f t="shared" si="1"/>
        <v>-341</v>
      </c>
      <c r="I18" s="17">
        <f t="shared" si="1"/>
        <v>-319</v>
      </c>
      <c r="J18" s="17">
        <f t="shared" si="1"/>
        <v>-297</v>
      </c>
      <c r="K18" s="17">
        <f t="shared" si="1"/>
        <v>-274.99999999999989</v>
      </c>
      <c r="L18" s="17">
        <f t="shared" si="1"/>
        <v>-252.99999999999989</v>
      </c>
      <c r="M18" s="18">
        <f t="shared" si="1"/>
        <v>-230.99999999999989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D18+0.02</f>
        <v>0.57000000000000006</v>
      </c>
      <c r="E19" s="19">
        <f t="shared" ref="E19:M19" si="3">(($D$19*E17*(1-$F$10))-$F$8-$F$11)-(($L$7*$L$9*(1-$L$10))-$L$8-$L$11)</f>
        <v>-390.99999999999989</v>
      </c>
      <c r="F19" s="12">
        <f t="shared" si="3"/>
        <v>-368.19999999999987</v>
      </c>
      <c r="G19" s="12">
        <f t="shared" si="3"/>
        <v>-345.39999999999986</v>
      </c>
      <c r="H19" s="12">
        <f t="shared" si="3"/>
        <v>-322.59999999999991</v>
      </c>
      <c r="I19" s="12">
        <f t="shared" si="3"/>
        <v>-299.79999999999984</v>
      </c>
      <c r="J19" s="12">
        <f t="shared" si="3"/>
        <v>-276.99999999999989</v>
      </c>
      <c r="K19" s="12">
        <f t="shared" si="3"/>
        <v>-254.19999999999993</v>
      </c>
      <c r="L19" s="12">
        <f t="shared" si="3"/>
        <v>-231.39999999999986</v>
      </c>
      <c r="M19" s="20">
        <f t="shared" si="3"/>
        <v>-208.59999999999991</v>
      </c>
      <c r="N19" s="5"/>
      <c r="O19" s="28"/>
      <c r="Q19" s="34"/>
    </row>
    <row r="20" spans="1:17" x14ac:dyDescent="0.3">
      <c r="A20" s="32"/>
      <c r="C20" s="27"/>
      <c r="D20" s="11">
        <f t="shared" si="2"/>
        <v>0.59000000000000008</v>
      </c>
      <c r="E20" s="19">
        <f t="shared" ref="E20:M20" si="4">(($D$20*E17*(1-$F$10))-$F$8-$F$11)-(($L$7*$L$9*(1-$L$10))-$L$8-$L$11)</f>
        <v>-374.99999999999989</v>
      </c>
      <c r="F20" s="12">
        <f t="shared" si="4"/>
        <v>-351.39999999999986</v>
      </c>
      <c r="G20" s="12">
        <f t="shared" si="4"/>
        <v>-327.79999999999984</v>
      </c>
      <c r="H20" s="12">
        <f t="shared" si="4"/>
        <v>-304.19999999999993</v>
      </c>
      <c r="I20" s="12">
        <f t="shared" si="4"/>
        <v>-280.59999999999991</v>
      </c>
      <c r="J20" s="12">
        <f t="shared" si="4"/>
        <v>-256.99999999999989</v>
      </c>
      <c r="K20" s="12">
        <f t="shared" si="4"/>
        <v>-233.39999999999986</v>
      </c>
      <c r="L20" s="12">
        <f t="shared" si="4"/>
        <v>-209.79999999999984</v>
      </c>
      <c r="M20" s="20">
        <f t="shared" si="4"/>
        <v>-186.19999999999982</v>
      </c>
      <c r="N20" s="5"/>
      <c r="O20" s="28"/>
      <c r="Q20" s="34"/>
    </row>
    <row r="21" spans="1:17" x14ac:dyDescent="0.3">
      <c r="A21" s="32"/>
      <c r="C21" s="27"/>
      <c r="D21" s="11">
        <f t="shared" si="2"/>
        <v>0.6100000000000001</v>
      </c>
      <c r="E21" s="19">
        <f t="shared" ref="E21:M21" si="5">(($D$21*E17*(1-$F$10))-$F$8-$F$11)-(($L$7*$L$9*(1-$L$10))-$L$8-$L$11)</f>
        <v>-358.99999999999989</v>
      </c>
      <c r="F21" s="12">
        <f t="shared" si="5"/>
        <v>-334.59999999999991</v>
      </c>
      <c r="G21" s="12">
        <f t="shared" si="5"/>
        <v>-310.19999999999993</v>
      </c>
      <c r="H21" s="12">
        <f t="shared" si="5"/>
        <v>-285.79999999999984</v>
      </c>
      <c r="I21" s="12">
        <f t="shared" si="5"/>
        <v>-261.39999999999986</v>
      </c>
      <c r="J21" s="12">
        <f t="shared" si="5"/>
        <v>-236.99999999999989</v>
      </c>
      <c r="K21" s="12">
        <f t="shared" si="5"/>
        <v>-212.59999999999991</v>
      </c>
      <c r="L21" s="12">
        <f t="shared" si="5"/>
        <v>-188.19999999999982</v>
      </c>
      <c r="M21" s="20">
        <f t="shared" si="5"/>
        <v>-163.79999999999984</v>
      </c>
      <c r="N21" s="5"/>
      <c r="O21" s="28"/>
      <c r="Q21" s="34"/>
    </row>
    <row r="22" spans="1:17" x14ac:dyDescent="0.3">
      <c r="A22" s="32"/>
      <c r="C22" s="27"/>
      <c r="D22" s="11">
        <f t="shared" si="2"/>
        <v>0.63000000000000012</v>
      </c>
      <c r="E22" s="19">
        <f t="shared" ref="E22:M22" si="6">(($D$22*E17*(1-$F$10))-$F$8-$F$11)-(($L$7*$L$9*(1-$L$10))-$L$8-$L$11)</f>
        <v>-342.99999999999989</v>
      </c>
      <c r="F22" s="12">
        <f t="shared" si="6"/>
        <v>-317.79999999999984</v>
      </c>
      <c r="G22" s="12">
        <f t="shared" si="6"/>
        <v>-292.59999999999991</v>
      </c>
      <c r="H22" s="12">
        <f t="shared" si="6"/>
        <v>-267.39999999999986</v>
      </c>
      <c r="I22" s="12">
        <f t="shared" si="6"/>
        <v>-242.19999999999993</v>
      </c>
      <c r="J22" s="12">
        <f t="shared" si="6"/>
        <v>-216.99999999999989</v>
      </c>
      <c r="K22" s="12">
        <f t="shared" si="6"/>
        <v>-191.79999999999984</v>
      </c>
      <c r="L22" s="12">
        <f t="shared" si="6"/>
        <v>-166.59999999999991</v>
      </c>
      <c r="M22" s="20">
        <f t="shared" si="6"/>
        <v>-141.39999999999986</v>
      </c>
      <c r="N22" s="5"/>
      <c r="O22" s="28"/>
      <c r="Q22" s="34"/>
    </row>
    <row r="23" spans="1:17" x14ac:dyDescent="0.3">
      <c r="A23" s="32"/>
      <c r="C23" s="27"/>
      <c r="D23" s="11">
        <f t="shared" si="2"/>
        <v>0.65000000000000013</v>
      </c>
      <c r="E23" s="19">
        <f t="shared" ref="E23:M23" si="7">(($D$23*E17*(1-$F$10))-$F$8-$F$11)-(($L$7*$L$9*(1-$L$10))-$L$8-$L$11)</f>
        <v>-326.99999999999989</v>
      </c>
      <c r="F23" s="12">
        <f t="shared" si="7"/>
        <v>-300.99999999999989</v>
      </c>
      <c r="G23" s="12">
        <f t="shared" si="7"/>
        <v>-274.99999999999989</v>
      </c>
      <c r="H23" s="12">
        <f t="shared" si="7"/>
        <v>-248.99999999999989</v>
      </c>
      <c r="I23" s="12">
        <f t="shared" si="7"/>
        <v>-222.99999999999989</v>
      </c>
      <c r="J23" s="12">
        <f t="shared" si="7"/>
        <v>-196.99999999999989</v>
      </c>
      <c r="K23" s="12">
        <f t="shared" si="7"/>
        <v>-170.99999999999977</v>
      </c>
      <c r="L23" s="12">
        <f t="shared" si="7"/>
        <v>-144.99999999999977</v>
      </c>
      <c r="M23" s="20">
        <f t="shared" si="7"/>
        <v>-118.99999999999977</v>
      </c>
      <c r="N23" s="5"/>
      <c r="O23" s="28"/>
      <c r="Q23" s="34"/>
    </row>
    <row r="24" spans="1:17" x14ac:dyDescent="0.3">
      <c r="A24" s="32"/>
      <c r="C24" s="27"/>
      <c r="D24" s="11">
        <f t="shared" si="2"/>
        <v>0.67000000000000015</v>
      </c>
      <c r="E24" s="19">
        <f t="shared" ref="E24:M24" si="8">(($D$24*E17*(1-$F$10))-$F$8-$F$11)-(($L$7*$L$9*(1-$L$10))-$L$8-$L$11)</f>
        <v>-310.99999999999989</v>
      </c>
      <c r="F24" s="12">
        <f t="shared" si="8"/>
        <v>-284.19999999999993</v>
      </c>
      <c r="G24" s="12">
        <f t="shared" si="8"/>
        <v>-257.39999999999986</v>
      </c>
      <c r="H24" s="12">
        <f t="shared" si="8"/>
        <v>-230.5999999999998</v>
      </c>
      <c r="I24" s="12">
        <f t="shared" si="8"/>
        <v>-203.79999999999973</v>
      </c>
      <c r="J24" s="12">
        <f t="shared" si="8"/>
        <v>-176.99999999999977</v>
      </c>
      <c r="K24" s="12">
        <f t="shared" si="8"/>
        <v>-150.19999999999982</v>
      </c>
      <c r="L24" s="12">
        <f t="shared" si="8"/>
        <v>-123.39999999999975</v>
      </c>
      <c r="M24" s="20">
        <f t="shared" si="8"/>
        <v>-96.599999999999795</v>
      </c>
      <c r="N24" s="5"/>
      <c r="O24" s="28"/>
      <c r="Q24" s="34"/>
    </row>
    <row r="25" spans="1:17" x14ac:dyDescent="0.3">
      <c r="A25" s="32"/>
      <c r="C25" s="27"/>
      <c r="D25" s="11">
        <f t="shared" si="2"/>
        <v>0.69000000000000017</v>
      </c>
      <c r="E25" s="19">
        <f t="shared" ref="E25:M25" si="9">(($D$25*E17*(1-$F$10))-$F$8-$F$11)-(($L$7*$L$9*(1-$L$10))-$L$8-$L$11)</f>
        <v>-294.99999999999989</v>
      </c>
      <c r="F25" s="12">
        <f t="shared" si="9"/>
        <v>-267.39999999999975</v>
      </c>
      <c r="G25" s="12">
        <f t="shared" si="9"/>
        <v>-239.79999999999984</v>
      </c>
      <c r="H25" s="12">
        <f t="shared" si="9"/>
        <v>-212.19999999999982</v>
      </c>
      <c r="I25" s="12">
        <f t="shared" si="9"/>
        <v>-184.5999999999998</v>
      </c>
      <c r="J25" s="12">
        <f t="shared" si="9"/>
        <v>-156.99999999999977</v>
      </c>
      <c r="K25" s="12">
        <f t="shared" si="9"/>
        <v>-129.39999999999975</v>
      </c>
      <c r="L25" s="12">
        <f t="shared" si="9"/>
        <v>-101.79999999999973</v>
      </c>
      <c r="M25" s="20">
        <f t="shared" si="9"/>
        <v>-74.199999999999818</v>
      </c>
      <c r="N25" s="5"/>
      <c r="O25" s="28"/>
      <c r="Q25" s="34"/>
    </row>
    <row r="26" spans="1:17" x14ac:dyDescent="0.3">
      <c r="A26" s="32"/>
      <c r="C26" s="27"/>
      <c r="D26" s="11">
        <f t="shared" si="2"/>
        <v>0.71000000000000019</v>
      </c>
      <c r="E26" s="19">
        <f t="shared" ref="E26:M26" si="10">(($D$26*E17*(1-$F$10))-$F$8-$F$11)-(($L$7*$L$9*(1-$L$10))-$L$8-$L$11)</f>
        <v>-278.99999999999977</v>
      </c>
      <c r="F26" s="12">
        <f t="shared" si="10"/>
        <v>-250.5999999999998</v>
      </c>
      <c r="G26" s="12">
        <f t="shared" si="10"/>
        <v>-222.19999999999982</v>
      </c>
      <c r="H26" s="12">
        <f t="shared" si="10"/>
        <v>-193.79999999999973</v>
      </c>
      <c r="I26" s="12">
        <f t="shared" si="10"/>
        <v>-165.39999999999975</v>
      </c>
      <c r="J26" s="12">
        <f t="shared" si="10"/>
        <v>-136.99999999999977</v>
      </c>
      <c r="K26" s="12">
        <f t="shared" si="10"/>
        <v>-108.5999999999998</v>
      </c>
      <c r="L26" s="12">
        <f t="shared" si="10"/>
        <v>-80.199999999999818</v>
      </c>
      <c r="M26" s="20">
        <f t="shared" si="10"/>
        <v>-51.799999999999727</v>
      </c>
      <c r="N26" s="5"/>
      <c r="O26" s="28"/>
      <c r="Q26" s="34"/>
    </row>
    <row r="27" spans="1:17" x14ac:dyDescent="0.3">
      <c r="A27" s="32"/>
      <c r="C27" s="27"/>
      <c r="D27" s="11">
        <f t="shared" si="2"/>
        <v>0.7300000000000002</v>
      </c>
      <c r="E27" s="19">
        <f t="shared" ref="E27:M27" si="11">(($D$27*E17*(1-$F$10))-$F$8-$F$11)-(($L$7*$L$9*(1-$L$10))-$L$8-$L$11)</f>
        <v>-262.99999999999977</v>
      </c>
      <c r="F27" s="12">
        <f t="shared" si="11"/>
        <v>-233.79999999999984</v>
      </c>
      <c r="G27" s="12">
        <f t="shared" si="11"/>
        <v>-204.5999999999998</v>
      </c>
      <c r="H27" s="12">
        <f t="shared" si="11"/>
        <v>-175.39999999999975</v>
      </c>
      <c r="I27" s="12">
        <f t="shared" si="11"/>
        <v>-146.19999999999982</v>
      </c>
      <c r="J27" s="12">
        <f t="shared" si="11"/>
        <v>-116.99999999999977</v>
      </c>
      <c r="K27" s="12">
        <f t="shared" si="11"/>
        <v>-87.799999999999727</v>
      </c>
      <c r="L27" s="12">
        <f t="shared" si="11"/>
        <v>-58.599999999999795</v>
      </c>
      <c r="M27" s="20">
        <f t="shared" si="11"/>
        <v>-29.399999999999636</v>
      </c>
      <c r="N27" s="5"/>
      <c r="O27" s="28"/>
      <c r="Q27" s="34"/>
    </row>
    <row r="28" spans="1:17" x14ac:dyDescent="0.3">
      <c r="A28" s="32"/>
      <c r="C28" s="27"/>
      <c r="D28" s="11">
        <f t="shared" si="2"/>
        <v>0.75000000000000022</v>
      </c>
      <c r="E28" s="19">
        <f t="shared" ref="E28:M28" si="12">(($D$28*E17*(1-$F$10))-$F$8-$F$11)-(($L$7*$L$9*(1-$L$10))-$L$8-$L$11)</f>
        <v>-246.99999999999977</v>
      </c>
      <c r="F28" s="12">
        <f t="shared" si="12"/>
        <v>-216.99999999999977</v>
      </c>
      <c r="G28" s="12">
        <f t="shared" si="12"/>
        <v>-186.99999999999977</v>
      </c>
      <c r="H28" s="12">
        <f t="shared" si="12"/>
        <v>-156.99999999999977</v>
      </c>
      <c r="I28" s="12">
        <f t="shared" si="12"/>
        <v>-126.99999999999977</v>
      </c>
      <c r="J28" s="12">
        <f t="shared" si="12"/>
        <v>-96.999999999999773</v>
      </c>
      <c r="K28" s="12">
        <f t="shared" si="12"/>
        <v>-66.999999999999659</v>
      </c>
      <c r="L28" s="12">
        <f t="shared" si="12"/>
        <v>-36.999999999999659</v>
      </c>
      <c r="M28" s="20">
        <f t="shared" si="12"/>
        <v>-6.9999999999997726</v>
      </c>
      <c r="N28" s="5"/>
      <c r="O28" s="28"/>
      <c r="Q28" s="34"/>
    </row>
    <row r="29" spans="1:17" x14ac:dyDescent="0.3">
      <c r="A29" s="32"/>
      <c r="C29" s="27"/>
      <c r="D29" s="11">
        <f t="shared" si="2"/>
        <v>0.77000000000000024</v>
      </c>
      <c r="E29" s="19">
        <f t="shared" ref="E29:M29" si="13">(($D$29*E17*(1-$F$10))-$F$8-$F$11)-(($L$7*$L$9*(1-$L$10))-$L$8-$L$11)</f>
        <v>-230.99999999999977</v>
      </c>
      <c r="F29" s="12">
        <f t="shared" si="13"/>
        <v>-200.19999999999982</v>
      </c>
      <c r="G29" s="12">
        <f t="shared" si="13"/>
        <v>-169.39999999999975</v>
      </c>
      <c r="H29" s="12">
        <f t="shared" si="13"/>
        <v>-138.5999999999998</v>
      </c>
      <c r="I29" s="12">
        <f t="shared" si="13"/>
        <v>-107.79999999999973</v>
      </c>
      <c r="J29" s="12">
        <f t="shared" si="13"/>
        <v>-76.999999999999659</v>
      </c>
      <c r="K29" s="12">
        <f t="shared" si="13"/>
        <v>-46.199999999999704</v>
      </c>
      <c r="L29" s="12">
        <f t="shared" si="13"/>
        <v>-15.39999999999975</v>
      </c>
      <c r="M29" s="20">
        <f t="shared" si="13"/>
        <v>15.400000000000205</v>
      </c>
      <c r="N29" s="5"/>
      <c r="O29" s="28"/>
      <c r="Q29" s="34"/>
    </row>
    <row r="30" spans="1:17" x14ac:dyDescent="0.3">
      <c r="A30" s="32"/>
      <c r="C30" s="27"/>
      <c r="D30" s="11">
        <f t="shared" si="2"/>
        <v>0.79000000000000026</v>
      </c>
      <c r="E30" s="19">
        <f t="shared" ref="E30:M30" si="14">(($D$30*E17*(1-$F$10))-$F$8-$F$11)-(($L$7*$L$9*(1-$L$10))-$L$8-$L$11)</f>
        <v>-214.99999999999977</v>
      </c>
      <c r="F30" s="12">
        <f t="shared" si="14"/>
        <v>-183.39999999999975</v>
      </c>
      <c r="G30" s="12">
        <f t="shared" si="14"/>
        <v>-151.79999999999973</v>
      </c>
      <c r="H30" s="12">
        <f t="shared" si="14"/>
        <v>-120.1999999999997</v>
      </c>
      <c r="I30" s="12">
        <f t="shared" si="14"/>
        <v>-88.599999999999682</v>
      </c>
      <c r="J30" s="12">
        <f t="shared" si="14"/>
        <v>-56.999999999999659</v>
      </c>
      <c r="K30" s="12">
        <f t="shared" si="14"/>
        <v>-25.39999999999975</v>
      </c>
      <c r="L30" s="12">
        <f t="shared" si="14"/>
        <v>6.2000000000003865</v>
      </c>
      <c r="M30" s="20">
        <f t="shared" si="14"/>
        <v>37.800000000000409</v>
      </c>
      <c r="N30" s="5"/>
      <c r="O30" s="28"/>
      <c r="Q30" s="34"/>
    </row>
    <row r="31" spans="1:17" x14ac:dyDescent="0.3">
      <c r="A31" s="32"/>
      <c r="C31" s="27"/>
      <c r="D31" s="11">
        <f t="shared" si="2"/>
        <v>0.81000000000000028</v>
      </c>
      <c r="E31" s="19">
        <f t="shared" ref="E31:M31" si="15">(($D$31*E17*(1-$F$10))-$F$8-$F$11)-(($L$7*$L$9*(1-$L$10))-$L$8-$L$11)</f>
        <v>-198.99999999999977</v>
      </c>
      <c r="F31" s="12">
        <f t="shared" si="15"/>
        <v>-166.59999999999968</v>
      </c>
      <c r="G31" s="12">
        <f t="shared" si="15"/>
        <v>-134.1999999999997</v>
      </c>
      <c r="H31" s="12">
        <f t="shared" si="15"/>
        <v>-101.79999999999973</v>
      </c>
      <c r="I31" s="12">
        <f t="shared" si="15"/>
        <v>-69.399999999999636</v>
      </c>
      <c r="J31" s="12">
        <f t="shared" si="15"/>
        <v>-36.999999999999659</v>
      </c>
      <c r="K31" s="12">
        <f t="shared" si="15"/>
        <v>-4.599999999999568</v>
      </c>
      <c r="L31" s="12">
        <f t="shared" si="15"/>
        <v>27.800000000000409</v>
      </c>
      <c r="M31" s="20">
        <f t="shared" si="15"/>
        <v>60.200000000000387</v>
      </c>
      <c r="N31" s="5"/>
      <c r="O31" s="28"/>
      <c r="Q31" s="34"/>
    </row>
    <row r="32" spans="1:17" x14ac:dyDescent="0.3">
      <c r="A32" s="32"/>
      <c r="C32" s="27"/>
      <c r="D32" s="11">
        <f t="shared" si="2"/>
        <v>0.83000000000000029</v>
      </c>
      <c r="E32" s="19">
        <f t="shared" ref="E32:M32" si="16">(($D$32*E17*(1-$F$10))-$F$8-$F$11)-(($L$7*$L$9*(1-$L$10))-$L$8-$L$11)</f>
        <v>-182.99999999999966</v>
      </c>
      <c r="F32" s="12">
        <f t="shared" si="16"/>
        <v>-149.79999999999973</v>
      </c>
      <c r="G32" s="12">
        <f t="shared" si="16"/>
        <v>-116.59999999999968</v>
      </c>
      <c r="H32" s="12">
        <f t="shared" si="16"/>
        <v>-83.399999999999636</v>
      </c>
      <c r="I32" s="12">
        <f t="shared" si="16"/>
        <v>-50.199999999999704</v>
      </c>
      <c r="J32" s="12">
        <f t="shared" si="16"/>
        <v>-16.999999999999545</v>
      </c>
      <c r="K32" s="12">
        <f t="shared" si="16"/>
        <v>16.200000000000387</v>
      </c>
      <c r="L32" s="12">
        <f t="shared" si="16"/>
        <v>49.400000000000432</v>
      </c>
      <c r="M32" s="20">
        <f t="shared" si="16"/>
        <v>82.600000000000364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0.85000000000000031</v>
      </c>
      <c r="E33" s="21">
        <f t="shared" ref="E33:M33" si="17">(($D$33*E17*(1-$F$10))-$F$8-$F$11)-(($L$7*$L$9*(1-$L$10))-$L$8-$L$11)</f>
        <v>-166.99999999999966</v>
      </c>
      <c r="F33" s="22">
        <f t="shared" si="17"/>
        <v>-132.99999999999966</v>
      </c>
      <c r="G33" s="22">
        <f t="shared" si="17"/>
        <v>-98.999999999999659</v>
      </c>
      <c r="H33" s="22">
        <f t="shared" si="17"/>
        <v>-64.999999999999659</v>
      </c>
      <c r="I33" s="22">
        <f t="shared" si="17"/>
        <v>-30.999999999999659</v>
      </c>
      <c r="J33" s="22">
        <f t="shared" si="17"/>
        <v>3.0000000000004547</v>
      </c>
      <c r="K33" s="22">
        <f t="shared" si="17"/>
        <v>37.000000000000455</v>
      </c>
      <c r="L33" s="22">
        <f t="shared" si="17"/>
        <v>71.000000000000455</v>
      </c>
      <c r="M33" s="23">
        <f t="shared" si="17"/>
        <v>105.00000000000045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30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ellIs" dxfId="71" priority="56" operator="greaterThan">
      <formula>0</formula>
    </cfRule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70" priority="54" operator="greaterThan">
      <formula>0</formula>
    </cfRule>
    <cfRule type="cellIs" dxfId="69" priority="55" operator="greaterThan">
      <formula>0</formula>
    </cfRule>
  </conditionalFormatting>
  <conditionalFormatting sqref="E18:M33">
    <cfRule type="cellIs" dxfId="68" priority="53" operator="greaterThan">
      <formula>0</formula>
    </cfRule>
  </conditionalFormatting>
  <conditionalFormatting sqref="F18">
    <cfRule type="cellIs" dxfId="67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66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65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64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63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62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61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60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9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58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57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56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55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54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53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52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1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50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49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48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47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46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45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44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43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42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40"/>
  <sheetViews>
    <sheetView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40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21</v>
      </c>
      <c r="Q3" s="34"/>
    </row>
    <row r="4" spans="1:39" x14ac:dyDescent="0.3">
      <c r="A4" s="32"/>
      <c r="C4" s="2" t="s">
        <v>22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6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3</v>
      </c>
      <c r="F8" s="38">
        <v>826</v>
      </c>
      <c r="G8" s="5" t="s">
        <v>5</v>
      </c>
      <c r="H8" s="5"/>
      <c r="I8" s="5"/>
      <c r="J8" s="5"/>
      <c r="K8" s="7" t="s">
        <v>7</v>
      </c>
      <c r="L8" s="38">
        <v>499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 t="s">
        <v>9</v>
      </c>
      <c r="F9" s="39">
        <v>1050</v>
      </c>
      <c r="G9" s="5" t="s">
        <v>0</v>
      </c>
      <c r="H9" s="5"/>
      <c r="I9" s="5"/>
      <c r="J9" s="5"/>
      <c r="K9" s="7" t="s">
        <v>18</v>
      </c>
      <c r="L9" s="39">
        <v>50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12</v>
      </c>
      <c r="F10" s="40">
        <v>0.2</v>
      </c>
      <c r="G10" s="5" t="s">
        <v>10</v>
      </c>
      <c r="H10" s="5"/>
      <c r="I10" s="5"/>
      <c r="J10" s="5"/>
      <c r="K10" s="7" t="s">
        <v>19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11</v>
      </c>
      <c r="F11" s="38">
        <v>0</v>
      </c>
      <c r="G11" s="5" t="s">
        <v>5</v>
      </c>
      <c r="H11" s="5"/>
      <c r="I11" s="5"/>
      <c r="J11" s="5"/>
      <c r="K11" s="7" t="s">
        <v>20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38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12</v>
      </c>
      <c r="F17" s="11">
        <f t="shared" ref="F17:M17" si="0">E17+0.25</f>
        <v>12.25</v>
      </c>
      <c r="G17" s="11">
        <f t="shared" si="0"/>
        <v>12.5</v>
      </c>
      <c r="H17" s="11">
        <f t="shared" si="0"/>
        <v>12.75</v>
      </c>
      <c r="I17" s="11">
        <f t="shared" si="0"/>
        <v>13</v>
      </c>
      <c r="J17" s="11">
        <f t="shared" si="0"/>
        <v>13.25</v>
      </c>
      <c r="K17" s="11">
        <f t="shared" si="0"/>
        <v>13.5</v>
      </c>
      <c r="L17" s="11">
        <f t="shared" si="0"/>
        <v>13.75</v>
      </c>
      <c r="M17" s="11">
        <f t="shared" si="0"/>
        <v>14</v>
      </c>
      <c r="N17" s="5"/>
      <c r="O17" s="28"/>
      <c r="Q17" s="34"/>
    </row>
    <row r="18" spans="1:17" x14ac:dyDescent="0.3">
      <c r="A18" s="32"/>
      <c r="C18" s="27"/>
      <c r="D18" s="10">
        <v>0.75</v>
      </c>
      <c r="E18" s="16">
        <f t="shared" ref="E18:M18" si="1">(($D$18*$F$9*(1-$F$10))-$F$8-$F$11)-((E17*$L$9*(1-$L$10))-$L$8-$L$11)</f>
        <v>-177</v>
      </c>
      <c r="F18" s="17">
        <f t="shared" si="1"/>
        <v>-187</v>
      </c>
      <c r="G18" s="17">
        <f t="shared" si="1"/>
        <v>-197</v>
      </c>
      <c r="H18" s="17">
        <f t="shared" si="1"/>
        <v>-207</v>
      </c>
      <c r="I18" s="17">
        <f t="shared" si="1"/>
        <v>-217</v>
      </c>
      <c r="J18" s="17">
        <f t="shared" si="1"/>
        <v>-227</v>
      </c>
      <c r="K18" s="17">
        <f t="shared" si="1"/>
        <v>-237</v>
      </c>
      <c r="L18" s="17">
        <f t="shared" si="1"/>
        <v>-247</v>
      </c>
      <c r="M18" s="18">
        <f t="shared" si="1"/>
        <v>-257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D18+0.02</f>
        <v>0.77</v>
      </c>
      <c r="E19" s="19">
        <f t="shared" ref="E19:M19" si="3">(($D$19*$F$9*(1-$F$10))-$F$8-$F$11)-((E17*$L$9*(1-$L$10))-$L$8-$L$11)</f>
        <v>-160.19999999999993</v>
      </c>
      <c r="F19" s="12">
        <f t="shared" si="3"/>
        <v>-170.19999999999993</v>
      </c>
      <c r="G19" s="12">
        <f t="shared" si="3"/>
        <v>-180.19999999999993</v>
      </c>
      <c r="H19" s="12">
        <f t="shared" si="3"/>
        <v>-190.19999999999993</v>
      </c>
      <c r="I19" s="12">
        <f t="shared" si="3"/>
        <v>-200.19999999999993</v>
      </c>
      <c r="J19" s="12">
        <f t="shared" si="3"/>
        <v>-210.19999999999993</v>
      </c>
      <c r="K19" s="12">
        <f t="shared" si="3"/>
        <v>-220.19999999999993</v>
      </c>
      <c r="L19" s="12">
        <f t="shared" si="3"/>
        <v>-230.19999999999993</v>
      </c>
      <c r="M19" s="20">
        <f t="shared" si="3"/>
        <v>-240.19999999999993</v>
      </c>
      <c r="N19" s="5"/>
      <c r="O19" s="28"/>
      <c r="Q19" s="34"/>
    </row>
    <row r="20" spans="1:17" x14ac:dyDescent="0.3">
      <c r="A20" s="32"/>
      <c r="C20" s="27"/>
      <c r="D20" s="11">
        <f t="shared" si="2"/>
        <v>0.79</v>
      </c>
      <c r="E20" s="19">
        <f t="shared" ref="E20:M20" si="4">(($D$20*$F$9*(1-$F$10))-$F$8-$F$11)-((E17*$L$9*(1-$L$10))-$L$8-$L$11)</f>
        <v>-143.39999999999998</v>
      </c>
      <c r="F20" s="12">
        <f t="shared" si="4"/>
        <v>-153.39999999999998</v>
      </c>
      <c r="G20" s="12">
        <f t="shared" si="4"/>
        <v>-163.39999999999998</v>
      </c>
      <c r="H20" s="12">
        <f t="shared" si="4"/>
        <v>-173.39999999999998</v>
      </c>
      <c r="I20" s="12">
        <f t="shared" si="4"/>
        <v>-183.39999999999998</v>
      </c>
      <c r="J20" s="12">
        <f t="shared" si="4"/>
        <v>-193.39999999999998</v>
      </c>
      <c r="K20" s="12">
        <f t="shared" si="4"/>
        <v>-203.39999999999998</v>
      </c>
      <c r="L20" s="12">
        <f t="shared" si="4"/>
        <v>-213.39999999999998</v>
      </c>
      <c r="M20" s="20">
        <f t="shared" si="4"/>
        <v>-223.39999999999998</v>
      </c>
      <c r="N20" s="5"/>
      <c r="O20" s="28"/>
      <c r="Q20" s="34"/>
    </row>
    <row r="21" spans="1:17" x14ac:dyDescent="0.3">
      <c r="A21" s="32"/>
      <c r="C21" s="27"/>
      <c r="D21" s="11">
        <f t="shared" si="2"/>
        <v>0.81</v>
      </c>
      <c r="E21" s="19">
        <f t="shared" ref="E21:M21" si="5">(($D$21*$F$9*(1-$F$10))-$F$8-$F$11)-((E17*$L$9*(1-$L$10))-$L$8-$L$11)</f>
        <v>-126.59999999999991</v>
      </c>
      <c r="F21" s="12">
        <f t="shared" si="5"/>
        <v>-136.59999999999991</v>
      </c>
      <c r="G21" s="12">
        <f t="shared" si="5"/>
        <v>-146.59999999999991</v>
      </c>
      <c r="H21" s="12">
        <f t="shared" si="5"/>
        <v>-156.59999999999991</v>
      </c>
      <c r="I21" s="12">
        <f t="shared" si="5"/>
        <v>-166.59999999999991</v>
      </c>
      <c r="J21" s="12">
        <f t="shared" si="5"/>
        <v>-176.59999999999991</v>
      </c>
      <c r="K21" s="12">
        <f t="shared" si="5"/>
        <v>-186.59999999999991</v>
      </c>
      <c r="L21" s="12">
        <f t="shared" si="5"/>
        <v>-196.59999999999991</v>
      </c>
      <c r="M21" s="20">
        <f t="shared" si="5"/>
        <v>-206.59999999999991</v>
      </c>
      <c r="N21" s="5"/>
      <c r="O21" s="28"/>
      <c r="Q21" s="34"/>
    </row>
    <row r="22" spans="1:17" x14ac:dyDescent="0.3">
      <c r="A22" s="32"/>
      <c r="C22" s="27"/>
      <c r="D22" s="11">
        <f t="shared" si="2"/>
        <v>0.83000000000000007</v>
      </c>
      <c r="E22" s="19">
        <f t="shared" ref="E22:M22" si="6">(($D$22*$F$9*(1-$F$10))-$F$8-$F$11)-((E17*$L$9*(1-$L$10))-$L$8-$L$11)</f>
        <v>-109.79999999999984</v>
      </c>
      <c r="F22" s="12">
        <f t="shared" si="6"/>
        <v>-119.79999999999984</v>
      </c>
      <c r="G22" s="12">
        <f t="shared" si="6"/>
        <v>-129.79999999999984</v>
      </c>
      <c r="H22" s="12">
        <f t="shared" si="6"/>
        <v>-139.79999999999984</v>
      </c>
      <c r="I22" s="12">
        <f t="shared" si="6"/>
        <v>-149.79999999999984</v>
      </c>
      <c r="J22" s="12">
        <f t="shared" si="6"/>
        <v>-159.79999999999984</v>
      </c>
      <c r="K22" s="12">
        <f t="shared" si="6"/>
        <v>-169.79999999999984</v>
      </c>
      <c r="L22" s="12">
        <f t="shared" si="6"/>
        <v>-179.79999999999984</v>
      </c>
      <c r="M22" s="20">
        <f t="shared" si="6"/>
        <v>-189.79999999999984</v>
      </c>
      <c r="N22" s="5"/>
      <c r="O22" s="28"/>
      <c r="Q22" s="34"/>
    </row>
    <row r="23" spans="1:17" x14ac:dyDescent="0.3">
      <c r="A23" s="32"/>
      <c r="C23" s="27"/>
      <c r="D23" s="11">
        <f t="shared" si="2"/>
        <v>0.85000000000000009</v>
      </c>
      <c r="E23" s="19">
        <f t="shared" ref="E23:M23" si="7">(($D$23*$F$9*(1-$F$10))-$F$8-$F$11)-((E17*$L$9*(1-$L$10))-$L$8-$L$11)</f>
        <v>-92.999999999999886</v>
      </c>
      <c r="F23" s="12">
        <f t="shared" si="7"/>
        <v>-102.99999999999989</v>
      </c>
      <c r="G23" s="12">
        <f t="shared" si="7"/>
        <v>-112.99999999999989</v>
      </c>
      <c r="H23" s="12">
        <f t="shared" si="7"/>
        <v>-122.99999999999989</v>
      </c>
      <c r="I23" s="12">
        <f t="shared" si="7"/>
        <v>-132.99999999999989</v>
      </c>
      <c r="J23" s="12">
        <f t="shared" si="7"/>
        <v>-142.99999999999989</v>
      </c>
      <c r="K23" s="12">
        <f t="shared" si="7"/>
        <v>-152.99999999999989</v>
      </c>
      <c r="L23" s="12">
        <f t="shared" si="7"/>
        <v>-162.99999999999989</v>
      </c>
      <c r="M23" s="20">
        <f t="shared" si="7"/>
        <v>-172.99999999999989</v>
      </c>
      <c r="N23" s="5"/>
      <c r="O23" s="28"/>
      <c r="Q23" s="34"/>
    </row>
    <row r="24" spans="1:17" x14ac:dyDescent="0.3">
      <c r="A24" s="32"/>
      <c r="C24" s="27"/>
      <c r="D24" s="11">
        <f t="shared" si="2"/>
        <v>0.87000000000000011</v>
      </c>
      <c r="E24" s="19">
        <f t="shared" ref="E24:M24" si="8">(($D$24*$F$9*(1-$F$10))-$F$8-$F$11)-((E17*$L$9*(1-$L$10))-$L$8-$L$11)</f>
        <v>-76.199999999999818</v>
      </c>
      <c r="F24" s="12">
        <f t="shared" si="8"/>
        <v>-86.199999999999818</v>
      </c>
      <c r="G24" s="12">
        <f t="shared" si="8"/>
        <v>-96.199999999999818</v>
      </c>
      <c r="H24" s="12">
        <f t="shared" si="8"/>
        <v>-106.19999999999982</v>
      </c>
      <c r="I24" s="12">
        <f t="shared" si="8"/>
        <v>-116.19999999999982</v>
      </c>
      <c r="J24" s="12">
        <f t="shared" si="8"/>
        <v>-126.19999999999982</v>
      </c>
      <c r="K24" s="12">
        <f t="shared" si="8"/>
        <v>-136.19999999999982</v>
      </c>
      <c r="L24" s="12">
        <f t="shared" si="8"/>
        <v>-146.19999999999982</v>
      </c>
      <c r="M24" s="20">
        <f t="shared" si="8"/>
        <v>-156.19999999999982</v>
      </c>
      <c r="N24" s="5"/>
      <c r="O24" s="28"/>
      <c r="Q24" s="34"/>
    </row>
    <row r="25" spans="1:17" x14ac:dyDescent="0.3">
      <c r="A25" s="32"/>
      <c r="C25" s="27"/>
      <c r="D25" s="11">
        <f t="shared" si="2"/>
        <v>0.89000000000000012</v>
      </c>
      <c r="E25" s="19">
        <f t="shared" ref="E25:M25" si="9">(($D$25*$F$9*(1-$F$10))-$F$8-$F$11)-((E17*$L$9*(1-$L$10))-$L$8-$L$11)</f>
        <v>-59.399999999999864</v>
      </c>
      <c r="F25" s="12">
        <f t="shared" si="9"/>
        <v>-69.399999999999864</v>
      </c>
      <c r="G25" s="12">
        <f t="shared" si="9"/>
        <v>-79.399999999999864</v>
      </c>
      <c r="H25" s="12">
        <f t="shared" si="9"/>
        <v>-89.399999999999864</v>
      </c>
      <c r="I25" s="12">
        <f t="shared" si="9"/>
        <v>-99.399999999999864</v>
      </c>
      <c r="J25" s="12">
        <f t="shared" si="9"/>
        <v>-109.39999999999986</v>
      </c>
      <c r="K25" s="12">
        <f t="shared" si="9"/>
        <v>-119.39999999999986</v>
      </c>
      <c r="L25" s="12">
        <f t="shared" si="9"/>
        <v>-129.39999999999986</v>
      </c>
      <c r="M25" s="20">
        <f t="shared" si="9"/>
        <v>-139.39999999999986</v>
      </c>
      <c r="N25" s="5"/>
      <c r="O25" s="28"/>
      <c r="Q25" s="34"/>
    </row>
    <row r="26" spans="1:17" x14ac:dyDescent="0.3">
      <c r="A26" s="32"/>
      <c r="C26" s="27"/>
      <c r="D26" s="11">
        <f t="shared" si="2"/>
        <v>0.91000000000000014</v>
      </c>
      <c r="E26" s="19">
        <f t="shared" ref="E26:M26" si="10">(($D$26*$F$9*(1-$F$10))-$F$8-$F$11)-((E17*$L$9*(1-$L$10))-$L$8-$L$11)</f>
        <v>-42.599999999999909</v>
      </c>
      <c r="F26" s="12">
        <f t="shared" si="10"/>
        <v>-52.599999999999909</v>
      </c>
      <c r="G26" s="12">
        <f t="shared" si="10"/>
        <v>-62.599999999999909</v>
      </c>
      <c r="H26" s="12">
        <f t="shared" si="10"/>
        <v>-72.599999999999909</v>
      </c>
      <c r="I26" s="12">
        <f t="shared" si="10"/>
        <v>-82.599999999999909</v>
      </c>
      <c r="J26" s="12">
        <f t="shared" si="10"/>
        <v>-92.599999999999909</v>
      </c>
      <c r="K26" s="12">
        <f t="shared" si="10"/>
        <v>-102.59999999999991</v>
      </c>
      <c r="L26" s="12">
        <f t="shared" si="10"/>
        <v>-112.59999999999991</v>
      </c>
      <c r="M26" s="20">
        <f t="shared" si="10"/>
        <v>-122.59999999999991</v>
      </c>
      <c r="N26" s="5"/>
      <c r="O26" s="28"/>
      <c r="Q26" s="34"/>
    </row>
    <row r="27" spans="1:17" x14ac:dyDescent="0.3">
      <c r="A27" s="32"/>
      <c r="C27" s="27"/>
      <c r="D27" s="11">
        <f t="shared" si="2"/>
        <v>0.93000000000000016</v>
      </c>
      <c r="E27" s="19">
        <f t="shared" ref="E27:M27" si="11">(($D$27*$F$9*(1-$F$10))-$F$8-$F$11)-((E17*$L$9*(1-$L$10))-$L$8-$L$11)</f>
        <v>-25.799999999999841</v>
      </c>
      <c r="F27" s="12">
        <f t="shared" si="11"/>
        <v>-35.799999999999841</v>
      </c>
      <c r="G27" s="12">
        <f t="shared" si="11"/>
        <v>-45.799999999999841</v>
      </c>
      <c r="H27" s="12">
        <f t="shared" si="11"/>
        <v>-55.799999999999841</v>
      </c>
      <c r="I27" s="12">
        <f t="shared" si="11"/>
        <v>-65.799999999999841</v>
      </c>
      <c r="J27" s="12">
        <f t="shared" si="11"/>
        <v>-75.799999999999841</v>
      </c>
      <c r="K27" s="12">
        <f t="shared" si="11"/>
        <v>-85.799999999999841</v>
      </c>
      <c r="L27" s="12">
        <f t="shared" si="11"/>
        <v>-95.799999999999841</v>
      </c>
      <c r="M27" s="20">
        <f t="shared" si="11"/>
        <v>-105.79999999999984</v>
      </c>
      <c r="N27" s="5"/>
      <c r="O27" s="28"/>
      <c r="Q27" s="34"/>
    </row>
    <row r="28" spans="1:17" x14ac:dyDescent="0.3">
      <c r="A28" s="32"/>
      <c r="C28" s="27"/>
      <c r="D28" s="11">
        <f t="shared" si="2"/>
        <v>0.95000000000000018</v>
      </c>
      <c r="E28" s="19">
        <f t="shared" ref="E28:M28" si="12">(($D$28*$F$9*(1-$F$10))-$F$8-$F$11)-((E17*$L$9*(1-$L$10))-$L$8-$L$11)</f>
        <v>-8.9999999999997726</v>
      </c>
      <c r="F28" s="12">
        <f t="shared" si="12"/>
        <v>-18.999999999999773</v>
      </c>
      <c r="G28" s="12">
        <f t="shared" si="12"/>
        <v>-28.999999999999773</v>
      </c>
      <c r="H28" s="12">
        <f t="shared" si="12"/>
        <v>-38.999999999999773</v>
      </c>
      <c r="I28" s="12">
        <f t="shared" si="12"/>
        <v>-48.999999999999773</v>
      </c>
      <c r="J28" s="12">
        <f t="shared" si="12"/>
        <v>-58.999999999999773</v>
      </c>
      <c r="K28" s="12">
        <f t="shared" si="12"/>
        <v>-68.999999999999773</v>
      </c>
      <c r="L28" s="12">
        <f t="shared" si="12"/>
        <v>-78.999999999999773</v>
      </c>
      <c r="M28" s="20">
        <f t="shared" si="12"/>
        <v>-88.999999999999773</v>
      </c>
      <c r="N28" s="5"/>
      <c r="O28" s="28"/>
      <c r="Q28" s="34"/>
    </row>
    <row r="29" spans="1:17" x14ac:dyDescent="0.3">
      <c r="A29" s="32"/>
      <c r="C29" s="27"/>
      <c r="D29" s="11">
        <f t="shared" si="2"/>
        <v>0.9700000000000002</v>
      </c>
      <c r="E29" s="19">
        <f t="shared" ref="E29:M29" si="13">(($D$29*$F$9*(1-$F$10))-$F$8-$F$11)-((E17*$L$9*(1-$L$10))-$L$8-$L$11)</f>
        <v>7.8000000000001819</v>
      </c>
      <c r="F29" s="12">
        <f t="shared" si="13"/>
        <v>-2.1999999999998181</v>
      </c>
      <c r="G29" s="12">
        <f t="shared" si="13"/>
        <v>-12.199999999999818</v>
      </c>
      <c r="H29" s="12">
        <f t="shared" si="13"/>
        <v>-22.199999999999818</v>
      </c>
      <c r="I29" s="12">
        <f t="shared" si="13"/>
        <v>-32.199999999999818</v>
      </c>
      <c r="J29" s="12">
        <f t="shared" si="13"/>
        <v>-42.199999999999818</v>
      </c>
      <c r="K29" s="12">
        <f t="shared" si="13"/>
        <v>-52.199999999999818</v>
      </c>
      <c r="L29" s="12">
        <f t="shared" si="13"/>
        <v>-62.199999999999818</v>
      </c>
      <c r="M29" s="20">
        <f t="shared" si="13"/>
        <v>-72.199999999999818</v>
      </c>
      <c r="N29" s="5"/>
      <c r="O29" s="28"/>
      <c r="Q29" s="34"/>
    </row>
    <row r="30" spans="1:17" x14ac:dyDescent="0.3">
      <c r="A30" s="32"/>
      <c r="C30" s="27"/>
      <c r="D30" s="11">
        <f t="shared" si="2"/>
        <v>0.99000000000000021</v>
      </c>
      <c r="E30" s="19">
        <f t="shared" ref="E30:M30" si="14">(($D$30*$F$9*(1-$F$10))-$F$8-$F$11)-((E17*$L$9*(1-$L$10))-$L$8-$L$11)</f>
        <v>24.60000000000025</v>
      </c>
      <c r="F30" s="12">
        <f t="shared" si="14"/>
        <v>14.60000000000025</v>
      </c>
      <c r="G30" s="12">
        <f t="shared" si="14"/>
        <v>4.6000000000002501</v>
      </c>
      <c r="H30" s="12">
        <f t="shared" si="14"/>
        <v>-5.3999999999997499</v>
      </c>
      <c r="I30" s="12">
        <f t="shared" si="14"/>
        <v>-15.39999999999975</v>
      </c>
      <c r="J30" s="12">
        <f t="shared" si="14"/>
        <v>-25.39999999999975</v>
      </c>
      <c r="K30" s="12">
        <f t="shared" si="14"/>
        <v>-35.39999999999975</v>
      </c>
      <c r="L30" s="12">
        <f t="shared" si="14"/>
        <v>-45.39999999999975</v>
      </c>
      <c r="M30" s="20">
        <f t="shared" si="14"/>
        <v>-55.39999999999975</v>
      </c>
      <c r="N30" s="5"/>
      <c r="O30" s="28"/>
      <c r="Q30" s="34"/>
    </row>
    <row r="31" spans="1:17" x14ac:dyDescent="0.3">
      <c r="A31" s="32"/>
      <c r="C31" s="27"/>
      <c r="D31" s="11">
        <f t="shared" si="2"/>
        <v>1.0100000000000002</v>
      </c>
      <c r="E31" s="19">
        <f t="shared" ref="E31:M31" si="15">(($D$31*$F$9*(1-$F$10))-$F$8-$F$11)-((E17*$L$9*(1-$L$10))-$L$8-$L$11)</f>
        <v>41.400000000000205</v>
      </c>
      <c r="F31" s="12">
        <f t="shared" si="15"/>
        <v>31.400000000000205</v>
      </c>
      <c r="G31" s="12">
        <f t="shared" si="15"/>
        <v>21.400000000000205</v>
      </c>
      <c r="H31" s="12">
        <f t="shared" si="15"/>
        <v>11.400000000000205</v>
      </c>
      <c r="I31" s="12">
        <f t="shared" si="15"/>
        <v>1.4000000000002046</v>
      </c>
      <c r="J31" s="12">
        <f t="shared" si="15"/>
        <v>-8.5999999999997954</v>
      </c>
      <c r="K31" s="12">
        <f t="shared" si="15"/>
        <v>-18.599999999999795</v>
      </c>
      <c r="L31" s="12">
        <f t="shared" si="15"/>
        <v>-28.599999999999795</v>
      </c>
      <c r="M31" s="20">
        <f t="shared" si="15"/>
        <v>-38.599999999999795</v>
      </c>
      <c r="N31" s="5"/>
      <c r="O31" s="28"/>
      <c r="Q31" s="34"/>
    </row>
    <row r="32" spans="1:17" x14ac:dyDescent="0.3">
      <c r="A32" s="32"/>
      <c r="C32" s="27"/>
      <c r="D32" s="11">
        <f t="shared" si="2"/>
        <v>1.0300000000000002</v>
      </c>
      <c r="E32" s="19">
        <f t="shared" ref="E32:M32" si="16">(($D$32*$F$9*(1-$F$10))-$F$8-$F$11)-((E17*$L$9*(1-$L$10))-$L$8-$L$11)</f>
        <v>58.200000000000273</v>
      </c>
      <c r="F32" s="12">
        <f t="shared" si="16"/>
        <v>48.200000000000273</v>
      </c>
      <c r="G32" s="12">
        <f t="shared" si="16"/>
        <v>38.200000000000273</v>
      </c>
      <c r="H32" s="12">
        <f t="shared" si="16"/>
        <v>28.200000000000273</v>
      </c>
      <c r="I32" s="12">
        <f t="shared" si="16"/>
        <v>18.200000000000273</v>
      </c>
      <c r="J32" s="12">
        <f t="shared" si="16"/>
        <v>8.2000000000002728</v>
      </c>
      <c r="K32" s="12">
        <f t="shared" si="16"/>
        <v>-1.7999999999997272</v>
      </c>
      <c r="L32" s="12">
        <f t="shared" si="16"/>
        <v>-11.799999999999727</v>
      </c>
      <c r="M32" s="20">
        <f t="shared" si="16"/>
        <v>-21.799999999999727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1.0500000000000003</v>
      </c>
      <c r="E33" s="21">
        <f t="shared" ref="E33:M33" si="17">(($D$33*$F$9*(1-$F$10))-$F$8-$F$11)-((E17*$L$9*(1-$L$10))-$L$8-$L$11)</f>
        <v>75.000000000000227</v>
      </c>
      <c r="F33" s="22">
        <f t="shared" si="17"/>
        <v>65.000000000000227</v>
      </c>
      <c r="G33" s="22">
        <f t="shared" si="17"/>
        <v>55.000000000000227</v>
      </c>
      <c r="H33" s="22">
        <f t="shared" si="17"/>
        <v>45.000000000000227</v>
      </c>
      <c r="I33" s="22">
        <f t="shared" si="17"/>
        <v>35.000000000000227</v>
      </c>
      <c r="J33" s="22">
        <f t="shared" si="17"/>
        <v>25.000000000000227</v>
      </c>
      <c r="K33" s="22">
        <f t="shared" si="17"/>
        <v>15.000000000000227</v>
      </c>
      <c r="L33" s="22">
        <f t="shared" si="17"/>
        <v>5.0000000000002274</v>
      </c>
      <c r="M33" s="23">
        <f t="shared" si="17"/>
        <v>-4.9999999999997726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30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ellIs" dxfId="41" priority="38" operator="greaterThan">
      <formula>0</formula>
    </cfRule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40" priority="36" operator="greaterThan">
      <formula>0</formula>
    </cfRule>
    <cfRule type="cellIs" dxfId="39" priority="37" operator="greaterThan">
      <formula>0</formula>
    </cfRule>
  </conditionalFormatting>
  <conditionalFormatting sqref="E18:M33">
    <cfRule type="cellIs" dxfId="38" priority="35" operator="greaterThan">
      <formula>0</formula>
    </cfRule>
  </conditionalFormatting>
  <conditionalFormatting sqref="F18">
    <cfRule type="cellIs" dxfId="37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36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35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34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33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32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31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30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9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28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27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26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25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24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23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22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1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40"/>
  <sheetViews>
    <sheetView tabSelected="1" topLeftCell="A9"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39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24</v>
      </c>
      <c r="Q3" s="34"/>
    </row>
    <row r="4" spans="1:39" x14ac:dyDescent="0.3">
      <c r="A4" s="32"/>
      <c r="C4" s="2" t="s">
        <v>25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23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4</v>
      </c>
      <c r="F8" s="38">
        <v>688</v>
      </c>
      <c r="G8" s="5" t="s">
        <v>5</v>
      </c>
      <c r="H8" s="5"/>
      <c r="I8" s="5"/>
      <c r="J8" s="5"/>
      <c r="K8" s="7" t="s">
        <v>7</v>
      </c>
      <c r="L8" s="38">
        <v>499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 t="s">
        <v>8</v>
      </c>
      <c r="F9" s="39">
        <v>165</v>
      </c>
      <c r="G9" s="5" t="s">
        <v>1</v>
      </c>
      <c r="H9" s="5"/>
      <c r="I9" s="5"/>
      <c r="J9" s="5"/>
      <c r="K9" s="7" t="s">
        <v>18</v>
      </c>
      <c r="L9" s="39">
        <v>50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13</v>
      </c>
      <c r="F10" s="40">
        <v>0.2</v>
      </c>
      <c r="G10" s="5" t="s">
        <v>10</v>
      </c>
      <c r="H10" s="5"/>
      <c r="I10" s="5"/>
      <c r="J10" s="5"/>
      <c r="K10" s="7" t="s">
        <v>19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14</v>
      </c>
      <c r="F11" s="38">
        <v>0</v>
      </c>
      <c r="G11" s="5" t="s">
        <v>5</v>
      </c>
      <c r="H11" s="5"/>
      <c r="I11" s="5"/>
      <c r="J11" s="5"/>
      <c r="K11" s="7" t="s">
        <v>20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13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14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38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12</v>
      </c>
      <c r="F17" s="11">
        <f t="shared" ref="F17:M17" si="0">E17+0.25</f>
        <v>12.25</v>
      </c>
      <c r="G17" s="11">
        <f t="shared" si="0"/>
        <v>12.5</v>
      </c>
      <c r="H17" s="11">
        <f t="shared" si="0"/>
        <v>12.75</v>
      </c>
      <c r="I17" s="11">
        <f t="shared" si="0"/>
        <v>13</v>
      </c>
      <c r="J17" s="11">
        <f t="shared" si="0"/>
        <v>13.25</v>
      </c>
      <c r="K17" s="11">
        <f t="shared" si="0"/>
        <v>13.5</v>
      </c>
      <c r="L17" s="11">
        <f t="shared" si="0"/>
        <v>13.75</v>
      </c>
      <c r="M17" s="11">
        <f t="shared" si="0"/>
        <v>14</v>
      </c>
      <c r="N17" s="5"/>
      <c r="O17" s="28"/>
      <c r="Q17" s="34"/>
    </row>
    <row r="18" spans="1:17" x14ac:dyDescent="0.3">
      <c r="A18" s="32"/>
      <c r="C18" s="27"/>
      <c r="D18" s="10">
        <v>3</v>
      </c>
      <c r="E18" s="16">
        <f t="shared" ref="E18:M18" si="1">(($D$18*$F$9*(1-$F$10))-$F$8-$F$11)-((E17*$L$9*(1-$L$10))-$L$8-$L$11)</f>
        <v>-273</v>
      </c>
      <c r="F18" s="17">
        <f t="shared" si="1"/>
        <v>-283</v>
      </c>
      <c r="G18" s="17">
        <f t="shared" si="1"/>
        <v>-293</v>
      </c>
      <c r="H18" s="17">
        <f t="shared" si="1"/>
        <v>-303</v>
      </c>
      <c r="I18" s="17">
        <f t="shared" si="1"/>
        <v>-313</v>
      </c>
      <c r="J18" s="17">
        <f t="shared" si="1"/>
        <v>-323</v>
      </c>
      <c r="K18" s="17">
        <f t="shared" si="1"/>
        <v>-333</v>
      </c>
      <c r="L18" s="17">
        <f t="shared" si="1"/>
        <v>-343</v>
      </c>
      <c r="M18" s="18">
        <f t="shared" si="1"/>
        <v>-353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D18+0.25</f>
        <v>3.25</v>
      </c>
      <c r="E19" s="19">
        <f t="shared" ref="E19:M19" si="3">(($D$19*$F$9*(1-$F$10))-$F$8-$F$11)-((E17*$L$9*(1-$L$10))-$L$8-$L$11)</f>
        <v>-240</v>
      </c>
      <c r="F19" s="12">
        <f t="shared" si="3"/>
        <v>-250</v>
      </c>
      <c r="G19" s="12">
        <f t="shared" si="3"/>
        <v>-260</v>
      </c>
      <c r="H19" s="12">
        <f t="shared" si="3"/>
        <v>-270</v>
      </c>
      <c r="I19" s="12">
        <f t="shared" si="3"/>
        <v>-280</v>
      </c>
      <c r="J19" s="12">
        <f t="shared" si="3"/>
        <v>-290</v>
      </c>
      <c r="K19" s="12">
        <f t="shared" si="3"/>
        <v>-300</v>
      </c>
      <c r="L19" s="12">
        <f t="shared" si="3"/>
        <v>-310</v>
      </c>
      <c r="M19" s="20">
        <f t="shared" si="3"/>
        <v>-320</v>
      </c>
      <c r="N19" s="5"/>
      <c r="O19" s="28"/>
      <c r="Q19" s="34"/>
    </row>
    <row r="20" spans="1:17" x14ac:dyDescent="0.3">
      <c r="A20" s="32"/>
      <c r="C20" s="27"/>
      <c r="D20" s="11">
        <f t="shared" si="2"/>
        <v>3.5</v>
      </c>
      <c r="E20" s="19">
        <f t="shared" ref="E20:M20" si="4">(($D$20*$F$9*(1-$F$10))-$F$8-$F$11)-((E17*$L$9*(1-$L$10))-$L$8-$L$11)</f>
        <v>-207</v>
      </c>
      <c r="F20" s="12">
        <f t="shared" si="4"/>
        <v>-217</v>
      </c>
      <c r="G20" s="12">
        <f t="shared" si="4"/>
        <v>-227</v>
      </c>
      <c r="H20" s="12">
        <f t="shared" si="4"/>
        <v>-237</v>
      </c>
      <c r="I20" s="12">
        <f t="shared" si="4"/>
        <v>-247</v>
      </c>
      <c r="J20" s="12">
        <f t="shared" si="4"/>
        <v>-257</v>
      </c>
      <c r="K20" s="12">
        <f t="shared" si="4"/>
        <v>-267</v>
      </c>
      <c r="L20" s="12">
        <f t="shared" si="4"/>
        <v>-277</v>
      </c>
      <c r="M20" s="20">
        <f t="shared" si="4"/>
        <v>-287</v>
      </c>
      <c r="N20" s="5"/>
      <c r="O20" s="28"/>
      <c r="Q20" s="34"/>
    </row>
    <row r="21" spans="1:17" x14ac:dyDescent="0.3">
      <c r="A21" s="32"/>
      <c r="C21" s="27"/>
      <c r="D21" s="11">
        <f t="shared" si="2"/>
        <v>3.75</v>
      </c>
      <c r="E21" s="19">
        <f t="shared" ref="E21:M21" si="5">(($D$21*$F$9*(1-$F$10))-$F$8-$F$11)-((E17*$L$9*(1-$L$10))-$L$8-$L$11)</f>
        <v>-174</v>
      </c>
      <c r="F21" s="12">
        <f t="shared" si="5"/>
        <v>-184</v>
      </c>
      <c r="G21" s="12">
        <f t="shared" si="5"/>
        <v>-194</v>
      </c>
      <c r="H21" s="12">
        <f t="shared" si="5"/>
        <v>-204</v>
      </c>
      <c r="I21" s="12">
        <f t="shared" si="5"/>
        <v>-214</v>
      </c>
      <c r="J21" s="12">
        <f t="shared" si="5"/>
        <v>-224</v>
      </c>
      <c r="K21" s="12">
        <f t="shared" si="5"/>
        <v>-234</v>
      </c>
      <c r="L21" s="12">
        <f t="shared" si="5"/>
        <v>-244</v>
      </c>
      <c r="M21" s="20">
        <f t="shared" si="5"/>
        <v>-254</v>
      </c>
      <c r="N21" s="5"/>
      <c r="O21" s="28"/>
      <c r="Q21" s="34"/>
    </row>
    <row r="22" spans="1:17" x14ac:dyDescent="0.3">
      <c r="A22" s="32"/>
      <c r="C22" s="27"/>
      <c r="D22" s="11">
        <f t="shared" si="2"/>
        <v>4</v>
      </c>
      <c r="E22" s="19">
        <f t="shared" ref="E22:M22" si="6">(($D$22*$F$9*(1-$F$10))-$F$8-$F$11)-((E17*$L$9*(1-$L$10))-$L$8-$L$11)</f>
        <v>-141</v>
      </c>
      <c r="F22" s="12">
        <f t="shared" si="6"/>
        <v>-151</v>
      </c>
      <c r="G22" s="12">
        <f t="shared" si="6"/>
        <v>-161</v>
      </c>
      <c r="H22" s="12">
        <f t="shared" si="6"/>
        <v>-171</v>
      </c>
      <c r="I22" s="12">
        <f t="shared" si="6"/>
        <v>-181</v>
      </c>
      <c r="J22" s="12">
        <f t="shared" si="6"/>
        <v>-191</v>
      </c>
      <c r="K22" s="12">
        <f t="shared" si="6"/>
        <v>-201</v>
      </c>
      <c r="L22" s="12">
        <f t="shared" si="6"/>
        <v>-211</v>
      </c>
      <c r="M22" s="20">
        <f t="shared" si="6"/>
        <v>-221</v>
      </c>
      <c r="N22" s="5"/>
      <c r="O22" s="28"/>
      <c r="Q22" s="34"/>
    </row>
    <row r="23" spans="1:17" x14ac:dyDescent="0.3">
      <c r="A23" s="32"/>
      <c r="C23" s="27"/>
      <c r="D23" s="11">
        <f t="shared" si="2"/>
        <v>4.25</v>
      </c>
      <c r="E23" s="19">
        <f t="shared" ref="E23:M23" si="7">(($D$23*$F$9*(1-$F$10))-$F$8-$F$11)-((E17*$L$9*(1-$L$10))-$L$8-$L$11)</f>
        <v>-108</v>
      </c>
      <c r="F23" s="12">
        <f t="shared" si="7"/>
        <v>-118</v>
      </c>
      <c r="G23" s="12">
        <f t="shared" si="7"/>
        <v>-128</v>
      </c>
      <c r="H23" s="12">
        <f t="shared" si="7"/>
        <v>-138</v>
      </c>
      <c r="I23" s="12">
        <f t="shared" si="7"/>
        <v>-148</v>
      </c>
      <c r="J23" s="12">
        <f t="shared" si="7"/>
        <v>-158</v>
      </c>
      <c r="K23" s="12">
        <f t="shared" si="7"/>
        <v>-168</v>
      </c>
      <c r="L23" s="12">
        <f t="shared" si="7"/>
        <v>-178</v>
      </c>
      <c r="M23" s="20">
        <f t="shared" si="7"/>
        <v>-188</v>
      </c>
      <c r="N23" s="5"/>
      <c r="O23" s="28"/>
      <c r="Q23" s="34"/>
    </row>
    <row r="24" spans="1:17" x14ac:dyDescent="0.3">
      <c r="A24" s="32"/>
      <c r="C24" s="27"/>
      <c r="D24" s="11">
        <f t="shared" si="2"/>
        <v>4.5</v>
      </c>
      <c r="E24" s="19">
        <f t="shared" ref="E24:M24" si="8">(($D$24*$F$9*(1-$F$10))-$F$8-$F$11)-((E17*$L$9*(1-$L$10))-$L$8-$L$11)</f>
        <v>-75</v>
      </c>
      <c r="F24" s="12">
        <f t="shared" si="8"/>
        <v>-85</v>
      </c>
      <c r="G24" s="12">
        <f t="shared" si="8"/>
        <v>-95</v>
      </c>
      <c r="H24" s="12">
        <f t="shared" si="8"/>
        <v>-105</v>
      </c>
      <c r="I24" s="12">
        <f t="shared" si="8"/>
        <v>-115</v>
      </c>
      <c r="J24" s="12">
        <f t="shared" si="8"/>
        <v>-125</v>
      </c>
      <c r="K24" s="12">
        <f t="shared" si="8"/>
        <v>-135</v>
      </c>
      <c r="L24" s="12">
        <f t="shared" si="8"/>
        <v>-145</v>
      </c>
      <c r="M24" s="20">
        <f t="shared" si="8"/>
        <v>-155</v>
      </c>
      <c r="N24" s="5"/>
      <c r="O24" s="28"/>
      <c r="Q24" s="34"/>
    </row>
    <row r="25" spans="1:17" x14ac:dyDescent="0.3">
      <c r="A25" s="32"/>
      <c r="C25" s="27"/>
      <c r="D25" s="11">
        <f t="shared" si="2"/>
        <v>4.75</v>
      </c>
      <c r="E25" s="19">
        <f t="shared" ref="E25:M25" si="9">(($D$25*$F$9*(1-$F$10))-$F$8-$F$11)-((E17*$L$9*(1-$L$10))-$L$8-$L$11)</f>
        <v>-42</v>
      </c>
      <c r="F25" s="12">
        <f t="shared" si="9"/>
        <v>-52</v>
      </c>
      <c r="G25" s="12">
        <f t="shared" si="9"/>
        <v>-62</v>
      </c>
      <c r="H25" s="12">
        <f t="shared" si="9"/>
        <v>-72</v>
      </c>
      <c r="I25" s="12">
        <f t="shared" si="9"/>
        <v>-82</v>
      </c>
      <c r="J25" s="12">
        <f t="shared" si="9"/>
        <v>-92</v>
      </c>
      <c r="K25" s="12">
        <f t="shared" si="9"/>
        <v>-102</v>
      </c>
      <c r="L25" s="12">
        <f t="shared" si="9"/>
        <v>-112</v>
      </c>
      <c r="M25" s="20">
        <f t="shared" si="9"/>
        <v>-122</v>
      </c>
      <c r="N25" s="5"/>
      <c r="O25" s="28"/>
      <c r="Q25" s="34"/>
    </row>
    <row r="26" spans="1:17" x14ac:dyDescent="0.3">
      <c r="A26" s="32"/>
      <c r="C26" s="27"/>
      <c r="D26" s="11">
        <f t="shared" si="2"/>
        <v>5</v>
      </c>
      <c r="E26" s="19">
        <f t="shared" ref="E26:M26" si="10">(($D$26*$F$9*(1-$F$10))-$F$8-$F$11)-((E17*$L$9*(1-$L$10))-$L$8-$L$11)</f>
        <v>-9</v>
      </c>
      <c r="F26" s="12">
        <f t="shared" si="10"/>
        <v>-19</v>
      </c>
      <c r="G26" s="12">
        <f t="shared" si="10"/>
        <v>-29</v>
      </c>
      <c r="H26" s="12">
        <f t="shared" si="10"/>
        <v>-39</v>
      </c>
      <c r="I26" s="12">
        <f t="shared" si="10"/>
        <v>-49</v>
      </c>
      <c r="J26" s="12">
        <f t="shared" si="10"/>
        <v>-59</v>
      </c>
      <c r="K26" s="12">
        <f t="shared" si="10"/>
        <v>-69</v>
      </c>
      <c r="L26" s="12">
        <f t="shared" si="10"/>
        <v>-79</v>
      </c>
      <c r="M26" s="20">
        <f t="shared" si="10"/>
        <v>-89</v>
      </c>
      <c r="N26" s="5"/>
      <c r="O26" s="28"/>
      <c r="Q26" s="34"/>
    </row>
    <row r="27" spans="1:17" x14ac:dyDescent="0.3">
      <c r="A27" s="32"/>
      <c r="C27" s="27"/>
      <c r="D27" s="11">
        <f t="shared" si="2"/>
        <v>5.25</v>
      </c>
      <c r="E27" s="19">
        <f t="shared" ref="E27:M27" si="11">(($D$27*$F$9*(1-$F$10))-$F$8-$F$11)-((E17*$L$9*(1-$L$10))-$L$8-$L$11)</f>
        <v>24</v>
      </c>
      <c r="F27" s="12">
        <f t="shared" si="11"/>
        <v>14</v>
      </c>
      <c r="G27" s="12">
        <f t="shared" si="11"/>
        <v>4</v>
      </c>
      <c r="H27" s="12">
        <f t="shared" si="11"/>
        <v>-6</v>
      </c>
      <c r="I27" s="12">
        <f t="shared" si="11"/>
        <v>-16</v>
      </c>
      <c r="J27" s="12">
        <f t="shared" si="11"/>
        <v>-26</v>
      </c>
      <c r="K27" s="12">
        <f t="shared" si="11"/>
        <v>-36</v>
      </c>
      <c r="L27" s="12">
        <f t="shared" si="11"/>
        <v>-46</v>
      </c>
      <c r="M27" s="20">
        <f t="shared" si="11"/>
        <v>-56</v>
      </c>
      <c r="N27" s="5"/>
      <c r="O27" s="28"/>
      <c r="Q27" s="34"/>
    </row>
    <row r="28" spans="1:17" x14ac:dyDescent="0.3">
      <c r="A28" s="32"/>
      <c r="C28" s="27"/>
      <c r="D28" s="11">
        <f t="shared" si="2"/>
        <v>5.5</v>
      </c>
      <c r="E28" s="19">
        <f t="shared" ref="E28:M28" si="12">(($D$28*$F$9*(1-$F$10))-$F$8-$F$11)-((E17*$L$9*(1-$L$10))-$L$8-$L$11)</f>
        <v>57</v>
      </c>
      <c r="F28" s="12">
        <f t="shared" si="12"/>
        <v>47</v>
      </c>
      <c r="G28" s="12">
        <f t="shared" si="12"/>
        <v>37</v>
      </c>
      <c r="H28" s="12">
        <f t="shared" si="12"/>
        <v>27</v>
      </c>
      <c r="I28" s="12">
        <f t="shared" si="12"/>
        <v>17</v>
      </c>
      <c r="J28" s="12">
        <f t="shared" si="12"/>
        <v>7</v>
      </c>
      <c r="K28" s="12">
        <f t="shared" si="12"/>
        <v>-3</v>
      </c>
      <c r="L28" s="12">
        <f t="shared" si="12"/>
        <v>-13</v>
      </c>
      <c r="M28" s="20">
        <f t="shared" si="12"/>
        <v>-23</v>
      </c>
      <c r="N28" s="5"/>
      <c r="O28" s="28"/>
      <c r="Q28" s="34"/>
    </row>
    <row r="29" spans="1:17" x14ac:dyDescent="0.3">
      <c r="A29" s="32"/>
      <c r="C29" s="27"/>
      <c r="D29" s="11">
        <f t="shared" si="2"/>
        <v>5.75</v>
      </c>
      <c r="E29" s="19">
        <f t="shared" ref="E29:M29" si="13">(($D$29*$F$9*(1-$F$10))-$F$8-$F$11)-((E17*$L$9*(1-$L$10))-$L$8-$L$11)</f>
        <v>90</v>
      </c>
      <c r="F29" s="12">
        <f t="shared" si="13"/>
        <v>80</v>
      </c>
      <c r="G29" s="12">
        <f t="shared" si="13"/>
        <v>70</v>
      </c>
      <c r="H29" s="12">
        <f t="shared" si="13"/>
        <v>60</v>
      </c>
      <c r="I29" s="12">
        <f t="shared" si="13"/>
        <v>50</v>
      </c>
      <c r="J29" s="12">
        <f t="shared" si="13"/>
        <v>40</v>
      </c>
      <c r="K29" s="12">
        <f t="shared" si="13"/>
        <v>30</v>
      </c>
      <c r="L29" s="12">
        <f t="shared" si="13"/>
        <v>20</v>
      </c>
      <c r="M29" s="20">
        <f t="shared" si="13"/>
        <v>10</v>
      </c>
      <c r="N29" s="5"/>
      <c r="O29" s="28"/>
      <c r="Q29" s="34"/>
    </row>
    <row r="30" spans="1:17" x14ac:dyDescent="0.3">
      <c r="A30" s="32"/>
      <c r="C30" s="27"/>
      <c r="D30" s="11">
        <f t="shared" si="2"/>
        <v>6</v>
      </c>
      <c r="E30" s="19">
        <f t="shared" ref="E30:M30" si="14">(($D$30*$F$9*(1-$F$10))-$F$8-$F$11)-((E17*$L$9*(1-$L$10))-$L$8-$L$11)</f>
        <v>123</v>
      </c>
      <c r="F30" s="12">
        <f t="shared" si="14"/>
        <v>113</v>
      </c>
      <c r="G30" s="12">
        <f t="shared" si="14"/>
        <v>103</v>
      </c>
      <c r="H30" s="12">
        <f t="shared" si="14"/>
        <v>93</v>
      </c>
      <c r="I30" s="12">
        <f t="shared" si="14"/>
        <v>83</v>
      </c>
      <c r="J30" s="12">
        <f t="shared" si="14"/>
        <v>73</v>
      </c>
      <c r="K30" s="12">
        <f t="shared" si="14"/>
        <v>63</v>
      </c>
      <c r="L30" s="12">
        <f t="shared" si="14"/>
        <v>53</v>
      </c>
      <c r="M30" s="20">
        <f t="shared" si="14"/>
        <v>43</v>
      </c>
      <c r="N30" s="5"/>
      <c r="O30" s="28"/>
      <c r="Q30" s="34"/>
    </row>
    <row r="31" spans="1:17" x14ac:dyDescent="0.3">
      <c r="A31" s="32"/>
      <c r="C31" s="27"/>
      <c r="D31" s="11">
        <f t="shared" si="2"/>
        <v>6.25</v>
      </c>
      <c r="E31" s="19">
        <f t="shared" ref="E31:M31" si="15">(($D$31*$F$9*(1-$F$10))-$F$8-$F$11)-((E17*$L$9*(1-$L$10))-$L$8-$L$11)</f>
        <v>156</v>
      </c>
      <c r="F31" s="12">
        <f t="shared" si="15"/>
        <v>146</v>
      </c>
      <c r="G31" s="12">
        <f t="shared" si="15"/>
        <v>136</v>
      </c>
      <c r="H31" s="12">
        <f t="shared" si="15"/>
        <v>126</v>
      </c>
      <c r="I31" s="12">
        <f t="shared" si="15"/>
        <v>116</v>
      </c>
      <c r="J31" s="12">
        <f t="shared" si="15"/>
        <v>106</v>
      </c>
      <c r="K31" s="12">
        <f t="shared" si="15"/>
        <v>96</v>
      </c>
      <c r="L31" s="12">
        <f t="shared" si="15"/>
        <v>86</v>
      </c>
      <c r="M31" s="20">
        <f t="shared" si="15"/>
        <v>76</v>
      </c>
      <c r="N31" s="5"/>
      <c r="O31" s="28"/>
      <c r="Q31" s="34"/>
    </row>
    <row r="32" spans="1:17" x14ac:dyDescent="0.3">
      <c r="A32" s="32"/>
      <c r="C32" s="27"/>
      <c r="D32" s="11">
        <f t="shared" si="2"/>
        <v>6.5</v>
      </c>
      <c r="E32" s="19">
        <f t="shared" ref="E32:M32" si="16">(($D$32*$F$9*(1-$F$10))-$F$8-$F$11)-((E17*$L$9*(1-$L$10))-$L$8-$L$11)</f>
        <v>189</v>
      </c>
      <c r="F32" s="12">
        <f t="shared" si="16"/>
        <v>179</v>
      </c>
      <c r="G32" s="12">
        <f t="shared" si="16"/>
        <v>169</v>
      </c>
      <c r="H32" s="12">
        <f t="shared" si="16"/>
        <v>159</v>
      </c>
      <c r="I32" s="12">
        <f t="shared" si="16"/>
        <v>149</v>
      </c>
      <c r="J32" s="12">
        <f t="shared" si="16"/>
        <v>139</v>
      </c>
      <c r="K32" s="12">
        <f t="shared" si="16"/>
        <v>129</v>
      </c>
      <c r="L32" s="12">
        <f t="shared" si="16"/>
        <v>119</v>
      </c>
      <c r="M32" s="20">
        <f t="shared" si="16"/>
        <v>109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6.75</v>
      </c>
      <c r="E33" s="21">
        <f t="shared" ref="E33:M33" si="17">(($D$33*$F$9*(1-$F$10))-$F$8-$F$11)-((E17*$L$9*(1-$L$10))-$L$8-$L$11)</f>
        <v>222</v>
      </c>
      <c r="F33" s="22">
        <f t="shared" si="17"/>
        <v>212</v>
      </c>
      <c r="G33" s="22">
        <f t="shared" si="17"/>
        <v>202</v>
      </c>
      <c r="H33" s="22">
        <f t="shared" si="17"/>
        <v>192</v>
      </c>
      <c r="I33" s="22">
        <f t="shared" si="17"/>
        <v>182</v>
      </c>
      <c r="J33" s="22">
        <f t="shared" si="17"/>
        <v>172</v>
      </c>
      <c r="K33" s="22">
        <f t="shared" si="17"/>
        <v>162</v>
      </c>
      <c r="L33" s="22">
        <f t="shared" si="17"/>
        <v>152</v>
      </c>
      <c r="M33" s="23">
        <f t="shared" si="17"/>
        <v>142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29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ellIs" dxfId="20" priority="38" operator="greaterThan">
      <formula>0</formula>
    </cfRule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9" priority="36" operator="greaterThan">
      <formula>0</formula>
    </cfRule>
    <cfRule type="cellIs" dxfId="18" priority="37" operator="greaterThan">
      <formula>0</formula>
    </cfRule>
  </conditionalFormatting>
  <conditionalFormatting sqref="E18:M33">
    <cfRule type="cellIs" dxfId="17" priority="35" operator="greaterThan">
      <formula>0</formula>
    </cfRule>
  </conditionalFormatting>
  <conditionalFormatting sqref="F18">
    <cfRule type="cellIs" dxfId="16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5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4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3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2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1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0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7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6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5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4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3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2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Cotton vs. Corn 1</vt:lpstr>
      <vt:lpstr>Cotton vs. Corn 2</vt:lpstr>
      <vt:lpstr>Cotton vs. Soybeans 1</vt:lpstr>
      <vt:lpstr>Cotton vs. Soybeans 2</vt:lpstr>
      <vt:lpstr>Corn vs. Soybeans</vt:lpstr>
      <vt:lpstr>'Corn vs. Soybeans'!Print_Area</vt:lpstr>
      <vt:lpstr>'Cotton vs. Corn 1'!Print_Area</vt:lpstr>
      <vt:lpstr>'Cotton vs. Corn 2'!Print_Area</vt:lpstr>
      <vt:lpstr>'Cotton vs. Soybeans 1'!Print_Area</vt:lpstr>
      <vt:lpstr>'Cotton vs. Soybeans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msalassi</dc:creator>
  <cp:lastModifiedBy>Brian M Hilbun</cp:lastModifiedBy>
  <cp:lastPrinted>2013-11-14T15:11:52Z</cp:lastPrinted>
  <dcterms:created xsi:type="dcterms:W3CDTF">2012-04-19T17:26:15Z</dcterms:created>
  <dcterms:modified xsi:type="dcterms:W3CDTF">2022-12-15T20:17:58Z</dcterms:modified>
</cp:coreProperties>
</file>