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s1\Desktop\2022 Budgets\2022 Cotton\2022 Net Returns Comparison Aids\"/>
    </mc:Choice>
  </mc:AlternateContent>
  <xr:revisionPtr revIDLastSave="0" documentId="13_ncr:1_{F9383D19-9F4F-498D-92D0-383DC983FF34}" xr6:coauthVersionLast="47" xr6:coauthVersionMax="47" xr10:uidLastSave="{00000000-0000-0000-0000-000000000000}"/>
  <bookViews>
    <workbookView xWindow="144" yWindow="240" windowWidth="11916" windowHeight="12468" tabRatio="880" firstSheet="2" activeTab="4" xr2:uid="{00000000-000D-0000-FFFF-FFFF00000000}"/>
  </bookViews>
  <sheets>
    <sheet name="Cotton vs. Corn 1" sheetId="45" r:id="rId1"/>
    <sheet name="Cotton vs. Corn 2" sheetId="38" r:id="rId2"/>
    <sheet name="Cotton vs. Soybeans 1" sheetId="46" r:id="rId3"/>
    <sheet name="Cotton vs. Soybeans 2" sheetId="39" r:id="rId4"/>
    <sheet name="Corn vs. Soybeans" sheetId="40" r:id="rId5"/>
  </sheets>
  <definedNames>
    <definedName name="_xlnm.Print_Area" localSheetId="4">'Corn vs. Soybeans'!$A$1:$Q$40</definedName>
    <definedName name="_xlnm.Print_Area" localSheetId="0">'Cotton vs. Corn 1'!$A$1:$Q$40</definedName>
    <definedName name="_xlnm.Print_Area" localSheetId="1">'Cotton vs. Corn 2'!$A$1:$Q$40</definedName>
    <definedName name="_xlnm.Print_Area" localSheetId="2">'Cotton vs. Soybeans 1'!$A$1:$Q$40</definedName>
    <definedName name="_xlnm.Print_Area" localSheetId="3">'Cotton vs. Soybeans 2'!$A$1:$Q$40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46" l="1"/>
  <c r="F17" i="46"/>
  <c r="F18" i="46" s="1"/>
  <c r="F17" i="38"/>
  <c r="G17" i="38" s="1"/>
  <c r="H17" i="38" s="1"/>
  <c r="I17" i="38" s="1"/>
  <c r="J17" i="38" s="1"/>
  <c r="K17" i="38" s="1"/>
  <c r="L17" i="38" s="1"/>
  <c r="M17" i="38" s="1"/>
  <c r="E18" i="38"/>
  <c r="E18" i="45"/>
  <c r="F17" i="45"/>
  <c r="F18" i="45" s="1"/>
  <c r="D19" i="46"/>
  <c r="E19" i="46" s="1"/>
  <c r="L14" i="46"/>
  <c r="L12" i="46" s="1"/>
  <c r="F14" i="46"/>
  <c r="L13" i="46"/>
  <c r="F13" i="46"/>
  <c r="D19" i="45"/>
  <c r="L14" i="45"/>
  <c r="F14" i="45"/>
  <c r="F12" i="45" s="1"/>
  <c r="L13" i="45"/>
  <c r="F13" i="45"/>
  <c r="F12" i="46" l="1"/>
  <c r="L12" i="45"/>
  <c r="G17" i="46"/>
  <c r="G19" i="46" s="1"/>
  <c r="F19" i="46"/>
  <c r="G18" i="46"/>
  <c r="G17" i="45"/>
  <c r="G18" i="45" s="1"/>
  <c r="E19" i="45"/>
  <c r="F19" i="45"/>
  <c r="G19" i="45"/>
  <c r="D20" i="46"/>
  <c r="D20" i="45"/>
  <c r="H17" i="46" l="1"/>
  <c r="H18" i="46" s="1"/>
  <c r="H17" i="45"/>
  <c r="H19" i="45" s="1"/>
  <c r="E20" i="46"/>
  <c r="H20" i="46"/>
  <c r="F20" i="46"/>
  <c r="G20" i="46"/>
  <c r="G20" i="45"/>
  <c r="F20" i="45"/>
  <c r="E20" i="45"/>
  <c r="D21" i="46"/>
  <c r="D21" i="45"/>
  <c r="H19" i="46" l="1"/>
  <c r="H20" i="45"/>
  <c r="I17" i="46"/>
  <c r="I20" i="46" s="1"/>
  <c r="H18" i="45"/>
  <c r="I17" i="45"/>
  <c r="I18" i="45" s="1"/>
  <c r="F21" i="46"/>
  <c r="E21" i="46"/>
  <c r="G21" i="46"/>
  <c r="H21" i="46"/>
  <c r="H21" i="45"/>
  <c r="G21" i="45"/>
  <c r="F21" i="45"/>
  <c r="E21" i="45"/>
  <c r="D22" i="46"/>
  <c r="D22" i="45"/>
  <c r="I21" i="46" l="1"/>
  <c r="I19" i="46"/>
  <c r="I18" i="46"/>
  <c r="J17" i="46"/>
  <c r="J21" i="46" s="1"/>
  <c r="I21" i="45"/>
  <c r="I19" i="45"/>
  <c r="J17" i="45"/>
  <c r="J19" i="45" s="1"/>
  <c r="I20" i="45"/>
  <c r="I22" i="46"/>
  <c r="H22" i="46"/>
  <c r="F22" i="46"/>
  <c r="E22" i="46"/>
  <c r="G22" i="46"/>
  <c r="K17" i="46"/>
  <c r="K22" i="46" s="1"/>
  <c r="J18" i="46"/>
  <c r="J20" i="45"/>
  <c r="I22" i="45"/>
  <c r="H22" i="45"/>
  <c r="G22" i="45"/>
  <c r="F22" i="45"/>
  <c r="E22" i="45"/>
  <c r="D23" i="46"/>
  <c r="D23" i="45"/>
  <c r="J20" i="46" l="1"/>
  <c r="J19" i="46"/>
  <c r="J22" i="46"/>
  <c r="J18" i="45"/>
  <c r="K17" i="45"/>
  <c r="K22" i="45" s="1"/>
  <c r="J22" i="45"/>
  <c r="J21" i="45"/>
  <c r="K23" i="46"/>
  <c r="J23" i="46"/>
  <c r="I23" i="46"/>
  <c r="H23" i="46"/>
  <c r="G23" i="46"/>
  <c r="F23" i="46"/>
  <c r="E23" i="46"/>
  <c r="K19" i="46"/>
  <c r="L17" i="46"/>
  <c r="K18" i="46"/>
  <c r="K20" i="46"/>
  <c r="K21" i="46"/>
  <c r="K23" i="45"/>
  <c r="J23" i="45"/>
  <c r="I23" i="45"/>
  <c r="H23" i="45"/>
  <c r="G23" i="45"/>
  <c r="F23" i="45"/>
  <c r="E23" i="45"/>
  <c r="K18" i="45"/>
  <c r="L17" i="45"/>
  <c r="L23" i="45" s="1"/>
  <c r="K19" i="45"/>
  <c r="K20" i="45"/>
  <c r="D24" i="46"/>
  <c r="D24" i="45"/>
  <c r="K21" i="45" l="1"/>
  <c r="L24" i="46"/>
  <c r="K24" i="46"/>
  <c r="J24" i="46"/>
  <c r="I24" i="46"/>
  <c r="H24" i="46"/>
  <c r="G24" i="46"/>
  <c r="F24" i="46"/>
  <c r="E24" i="46"/>
  <c r="M17" i="46"/>
  <c r="L19" i="46"/>
  <c r="L18" i="46"/>
  <c r="L20" i="46"/>
  <c r="L21" i="46"/>
  <c r="L22" i="46"/>
  <c r="L23" i="46"/>
  <c r="L24" i="45"/>
  <c r="K24" i="45"/>
  <c r="J24" i="45"/>
  <c r="I24" i="45"/>
  <c r="H24" i="45"/>
  <c r="G24" i="45"/>
  <c r="F24" i="45"/>
  <c r="E24" i="45"/>
  <c r="M17" i="45"/>
  <c r="L18" i="45"/>
  <c r="L19" i="45"/>
  <c r="L20" i="45"/>
  <c r="L21" i="45"/>
  <c r="L22" i="45"/>
  <c r="D25" i="46"/>
  <c r="D25" i="45"/>
  <c r="M18" i="46" l="1"/>
  <c r="M19" i="46"/>
  <c r="M20" i="46"/>
  <c r="M21" i="46"/>
  <c r="M22" i="46"/>
  <c r="M23" i="46"/>
  <c r="M25" i="46"/>
  <c r="L25" i="46"/>
  <c r="K25" i="46"/>
  <c r="J25" i="46"/>
  <c r="I25" i="46"/>
  <c r="H25" i="46"/>
  <c r="G25" i="46"/>
  <c r="F25" i="46"/>
  <c r="E25" i="46"/>
  <c r="M24" i="46"/>
  <c r="M18" i="45"/>
  <c r="M19" i="45"/>
  <c r="M20" i="45"/>
  <c r="M21" i="45"/>
  <c r="M22" i="45"/>
  <c r="M23" i="45"/>
  <c r="M25" i="45"/>
  <c r="L25" i="45"/>
  <c r="K25" i="45"/>
  <c r="J25" i="45"/>
  <c r="I25" i="45"/>
  <c r="H25" i="45"/>
  <c r="G25" i="45"/>
  <c r="F25" i="45"/>
  <c r="E25" i="45"/>
  <c r="M24" i="45"/>
  <c r="D26" i="46"/>
  <c r="D26" i="45"/>
  <c r="M26" i="46" l="1"/>
  <c r="L26" i="46"/>
  <c r="K26" i="46"/>
  <c r="J26" i="46"/>
  <c r="I26" i="46"/>
  <c r="H26" i="46"/>
  <c r="G26" i="46"/>
  <c r="F26" i="46"/>
  <c r="E26" i="46"/>
  <c r="M26" i="45"/>
  <c r="L26" i="45"/>
  <c r="K26" i="45"/>
  <c r="J26" i="45"/>
  <c r="I26" i="45"/>
  <c r="H26" i="45"/>
  <c r="G26" i="45"/>
  <c r="F26" i="45"/>
  <c r="E26" i="45"/>
  <c r="D27" i="46"/>
  <c r="D27" i="45"/>
  <c r="M27" i="46" l="1"/>
  <c r="I27" i="46"/>
  <c r="H27" i="46"/>
  <c r="E27" i="46"/>
  <c r="L27" i="46"/>
  <c r="J27" i="46"/>
  <c r="K27" i="46"/>
  <c r="G27" i="46"/>
  <c r="F27" i="46"/>
  <c r="M27" i="45"/>
  <c r="L27" i="45"/>
  <c r="K27" i="45"/>
  <c r="J27" i="45"/>
  <c r="I27" i="45"/>
  <c r="H27" i="45"/>
  <c r="G27" i="45"/>
  <c r="F27" i="45"/>
  <c r="E27" i="45"/>
  <c r="D28" i="46"/>
  <c r="D28" i="45"/>
  <c r="G28" i="46" l="1"/>
  <c r="M28" i="46"/>
  <c r="K28" i="46"/>
  <c r="J28" i="46"/>
  <c r="H28" i="46"/>
  <c r="F28" i="46"/>
  <c r="I28" i="46"/>
  <c r="L28" i="46"/>
  <c r="E28" i="46"/>
  <c r="M28" i="45"/>
  <c r="L28" i="45"/>
  <c r="K28" i="45"/>
  <c r="J28" i="45"/>
  <c r="I28" i="45"/>
  <c r="H28" i="45"/>
  <c r="G28" i="45"/>
  <c r="F28" i="45"/>
  <c r="E28" i="45"/>
  <c r="D29" i="46"/>
  <c r="D29" i="45"/>
  <c r="L29" i="46" l="1"/>
  <c r="J29" i="46"/>
  <c r="I29" i="46"/>
  <c r="H29" i="46"/>
  <c r="G29" i="46"/>
  <c r="M29" i="46"/>
  <c r="K29" i="46"/>
  <c r="F29" i="46"/>
  <c r="E29" i="46"/>
  <c r="M29" i="45"/>
  <c r="L29" i="45"/>
  <c r="K29" i="45"/>
  <c r="J29" i="45"/>
  <c r="I29" i="45"/>
  <c r="H29" i="45"/>
  <c r="G29" i="45"/>
  <c r="F29" i="45"/>
  <c r="E29" i="45"/>
  <c r="D30" i="46"/>
  <c r="D30" i="45"/>
  <c r="M30" i="46" l="1"/>
  <c r="J30" i="46"/>
  <c r="F30" i="46"/>
  <c r="I30" i="46"/>
  <c r="G30" i="46"/>
  <c r="L30" i="46"/>
  <c r="K30" i="46"/>
  <c r="H30" i="46"/>
  <c r="E30" i="46"/>
  <c r="M30" i="45"/>
  <c r="L30" i="45"/>
  <c r="K30" i="45"/>
  <c r="J30" i="45"/>
  <c r="I30" i="45"/>
  <c r="H30" i="45"/>
  <c r="G30" i="45"/>
  <c r="F30" i="45"/>
  <c r="E30" i="45"/>
  <c r="D31" i="46"/>
  <c r="D31" i="45"/>
  <c r="M31" i="46" l="1"/>
  <c r="L31" i="46"/>
  <c r="K31" i="46"/>
  <c r="J31" i="46"/>
  <c r="I31" i="46"/>
  <c r="H31" i="46"/>
  <c r="G31" i="46"/>
  <c r="F31" i="46"/>
  <c r="E31" i="46"/>
  <c r="M31" i="45"/>
  <c r="L31" i="45"/>
  <c r="K31" i="45"/>
  <c r="J31" i="45"/>
  <c r="I31" i="45"/>
  <c r="H31" i="45"/>
  <c r="G31" i="45"/>
  <c r="F31" i="45"/>
  <c r="E31" i="45"/>
  <c r="D32" i="46"/>
  <c r="D32" i="45"/>
  <c r="M32" i="46" l="1"/>
  <c r="L32" i="46"/>
  <c r="K32" i="46"/>
  <c r="J32" i="46"/>
  <c r="I32" i="46"/>
  <c r="H32" i="46"/>
  <c r="G32" i="46"/>
  <c r="F32" i="46"/>
  <c r="E32" i="46"/>
  <c r="M32" i="45"/>
  <c r="L32" i="45"/>
  <c r="K32" i="45"/>
  <c r="J32" i="45"/>
  <c r="I32" i="45"/>
  <c r="H32" i="45"/>
  <c r="G32" i="45"/>
  <c r="F32" i="45"/>
  <c r="E32" i="45"/>
  <c r="D33" i="46"/>
  <c r="D33" i="45"/>
  <c r="M33" i="46" l="1"/>
  <c r="L33" i="46"/>
  <c r="K33" i="46"/>
  <c r="J33" i="46"/>
  <c r="I33" i="46"/>
  <c r="H33" i="46"/>
  <c r="G33" i="46"/>
  <c r="F33" i="46"/>
  <c r="E33" i="46"/>
  <c r="M33" i="45"/>
  <c r="L33" i="45"/>
  <c r="K33" i="45"/>
  <c r="J33" i="45"/>
  <c r="I33" i="45"/>
  <c r="H33" i="45"/>
  <c r="G33" i="45"/>
  <c r="F33" i="45"/>
  <c r="E33" i="45"/>
  <c r="D19" i="40"/>
  <c r="D20" i="40" s="1"/>
  <c r="D21" i="40" s="1"/>
  <c r="D22" i="40" s="1"/>
  <c r="D23" i="40" s="1"/>
  <c r="D24" i="40" s="1"/>
  <c r="D25" i="40" s="1"/>
  <c r="D26" i="40" s="1"/>
  <c r="D27" i="40" s="1"/>
  <c r="E18" i="40"/>
  <c r="F17" i="40"/>
  <c r="F18" i="40" s="1"/>
  <c r="L14" i="40"/>
  <c r="F14" i="40"/>
  <c r="L13" i="40"/>
  <c r="F13" i="40"/>
  <c r="F12" i="40" l="1"/>
  <c r="L12" i="40"/>
  <c r="F27" i="40"/>
  <c r="D28" i="40"/>
  <c r="D29" i="40" s="1"/>
  <c r="D30" i="40" s="1"/>
  <c r="D31" i="40" s="1"/>
  <c r="D32" i="40" s="1"/>
  <c r="D33" i="40" s="1"/>
  <c r="G17" i="40"/>
  <c r="G19" i="40" s="1"/>
  <c r="F19" i="40"/>
  <c r="E19" i="40"/>
  <c r="D19" i="39"/>
  <c r="D20" i="39" s="1"/>
  <c r="E18" i="39"/>
  <c r="F17" i="39"/>
  <c r="L14" i="39"/>
  <c r="F14" i="39"/>
  <c r="L13" i="39"/>
  <c r="F13" i="39"/>
  <c r="F19" i="39" l="1"/>
  <c r="F12" i="39"/>
  <c r="L12" i="39"/>
  <c r="G18" i="40"/>
  <c r="H17" i="40"/>
  <c r="G20" i="40"/>
  <c r="E20" i="40"/>
  <c r="H20" i="40"/>
  <c r="F20" i="40"/>
  <c r="G17" i="39"/>
  <c r="G20" i="39" s="1"/>
  <c r="F18" i="39"/>
  <c r="E20" i="39"/>
  <c r="E19" i="39"/>
  <c r="F20" i="39"/>
  <c r="D21" i="39"/>
  <c r="L14" i="38"/>
  <c r="L13" i="38"/>
  <c r="F14" i="38"/>
  <c r="F13" i="38"/>
  <c r="G19" i="39" l="1"/>
  <c r="H17" i="39"/>
  <c r="I17" i="39" s="1"/>
  <c r="G18" i="39"/>
  <c r="L12" i="38"/>
  <c r="F12" i="38"/>
  <c r="G21" i="40"/>
  <c r="E21" i="40"/>
  <c r="H21" i="40"/>
  <c r="F21" i="40"/>
  <c r="H18" i="40"/>
  <c r="I17" i="40"/>
  <c r="H19" i="40"/>
  <c r="G21" i="39"/>
  <c r="E21" i="39"/>
  <c r="D22" i="39"/>
  <c r="F21" i="39"/>
  <c r="D19" i="38"/>
  <c r="H19" i="39" l="1"/>
  <c r="H20" i="39"/>
  <c r="H21" i="39"/>
  <c r="H18" i="39"/>
  <c r="I18" i="40"/>
  <c r="J17" i="40"/>
  <c r="J22" i="40" s="1"/>
  <c r="I19" i="40"/>
  <c r="I20" i="40"/>
  <c r="I22" i="40"/>
  <c r="G22" i="40"/>
  <c r="E22" i="40"/>
  <c r="H22" i="40"/>
  <c r="F22" i="40"/>
  <c r="I21" i="40"/>
  <c r="I18" i="39"/>
  <c r="J17" i="39"/>
  <c r="J22" i="39" s="1"/>
  <c r="I19" i="39"/>
  <c r="I20" i="39"/>
  <c r="I21" i="39"/>
  <c r="I22" i="39"/>
  <c r="G22" i="39"/>
  <c r="E22" i="39"/>
  <c r="D23" i="39"/>
  <c r="F22" i="39"/>
  <c r="H22" i="39"/>
  <c r="G19" i="38"/>
  <c r="F18" i="38"/>
  <c r="D20" i="38"/>
  <c r="F19" i="38"/>
  <c r="E19" i="38"/>
  <c r="I23" i="40" l="1"/>
  <c r="G23" i="40"/>
  <c r="E23" i="40"/>
  <c r="J23" i="40"/>
  <c r="H23" i="40"/>
  <c r="F23" i="40"/>
  <c r="J18" i="40"/>
  <c r="K17" i="40"/>
  <c r="J19" i="40"/>
  <c r="J20" i="40"/>
  <c r="J21" i="40"/>
  <c r="I23" i="39"/>
  <c r="G23" i="39"/>
  <c r="E23" i="39"/>
  <c r="H23" i="39"/>
  <c r="D24" i="39"/>
  <c r="J23" i="39"/>
  <c r="F23" i="39"/>
  <c r="J18" i="39"/>
  <c r="J19" i="39"/>
  <c r="K17" i="39"/>
  <c r="J20" i="39"/>
  <c r="J21" i="39"/>
  <c r="D21" i="38"/>
  <c r="G20" i="38"/>
  <c r="F20" i="38"/>
  <c r="E20" i="38"/>
  <c r="G18" i="38"/>
  <c r="K18" i="40" l="1"/>
  <c r="L17" i="40"/>
  <c r="L24" i="40" s="1"/>
  <c r="K19" i="40"/>
  <c r="K20" i="40"/>
  <c r="K21" i="40"/>
  <c r="K22" i="40"/>
  <c r="K24" i="40"/>
  <c r="I24" i="40"/>
  <c r="G24" i="40"/>
  <c r="E24" i="40"/>
  <c r="J24" i="40"/>
  <c r="H24" i="40"/>
  <c r="F24" i="40"/>
  <c r="K23" i="40"/>
  <c r="K18" i="39"/>
  <c r="L17" i="39"/>
  <c r="L24" i="39" s="1"/>
  <c r="K20" i="39"/>
  <c r="K19" i="39"/>
  <c r="K21" i="39"/>
  <c r="K22" i="39"/>
  <c r="K24" i="39"/>
  <c r="I24" i="39"/>
  <c r="G24" i="39"/>
  <c r="E24" i="39"/>
  <c r="D25" i="39"/>
  <c r="J24" i="39"/>
  <c r="F24" i="39"/>
  <c r="H24" i="39"/>
  <c r="K23" i="39"/>
  <c r="I21" i="38"/>
  <c r="H18" i="38"/>
  <c r="H19" i="38"/>
  <c r="H20" i="38"/>
  <c r="D22" i="38"/>
  <c r="H21" i="38"/>
  <c r="G21" i="38"/>
  <c r="F21" i="38"/>
  <c r="E21" i="38"/>
  <c r="K25" i="40" l="1"/>
  <c r="I25" i="40"/>
  <c r="G25" i="40"/>
  <c r="E25" i="40"/>
  <c r="L25" i="40"/>
  <c r="J25" i="40"/>
  <c r="H25" i="40"/>
  <c r="F25" i="40"/>
  <c r="L18" i="40"/>
  <c r="M17" i="40"/>
  <c r="L19" i="40"/>
  <c r="L20" i="40"/>
  <c r="L21" i="40"/>
  <c r="L22" i="40"/>
  <c r="L23" i="40"/>
  <c r="K25" i="39"/>
  <c r="I25" i="39"/>
  <c r="G25" i="39"/>
  <c r="E25" i="39"/>
  <c r="L25" i="39"/>
  <c r="H25" i="39"/>
  <c r="D26" i="39"/>
  <c r="J25" i="39"/>
  <c r="F25" i="39"/>
  <c r="M17" i="39"/>
  <c r="L18" i="39"/>
  <c r="L19" i="39"/>
  <c r="L20" i="39"/>
  <c r="L21" i="39"/>
  <c r="L22" i="39"/>
  <c r="L23" i="39"/>
  <c r="D23" i="38"/>
  <c r="I22" i="38"/>
  <c r="H22" i="38"/>
  <c r="G22" i="38"/>
  <c r="F22" i="38"/>
  <c r="E22" i="38"/>
  <c r="I18" i="38"/>
  <c r="I19" i="38"/>
  <c r="I20" i="38"/>
  <c r="M18" i="40" l="1"/>
  <c r="M19" i="40"/>
  <c r="M20" i="40"/>
  <c r="M21" i="40"/>
  <c r="M22" i="40"/>
  <c r="M23" i="40"/>
  <c r="M24" i="40"/>
  <c r="M26" i="40"/>
  <c r="K26" i="40"/>
  <c r="I26" i="40"/>
  <c r="G26" i="40"/>
  <c r="E26" i="40"/>
  <c r="L26" i="40"/>
  <c r="J26" i="40"/>
  <c r="H26" i="40"/>
  <c r="F26" i="40"/>
  <c r="M25" i="40"/>
  <c r="M18" i="39"/>
  <c r="M19" i="39"/>
  <c r="M20" i="39"/>
  <c r="M21" i="39"/>
  <c r="M22" i="39"/>
  <c r="M23" i="39"/>
  <c r="M24" i="39"/>
  <c r="M25" i="39"/>
  <c r="M26" i="39"/>
  <c r="K26" i="39"/>
  <c r="I26" i="39"/>
  <c r="G26" i="39"/>
  <c r="E26" i="39"/>
  <c r="D27" i="39"/>
  <c r="J26" i="39"/>
  <c r="F26" i="39"/>
  <c r="L26" i="39"/>
  <c r="H26" i="39"/>
  <c r="K23" i="38"/>
  <c r="J18" i="38"/>
  <c r="J19" i="38"/>
  <c r="J20" i="38"/>
  <c r="J21" i="38"/>
  <c r="J22" i="38"/>
  <c r="D24" i="38"/>
  <c r="J23" i="38"/>
  <c r="I23" i="38"/>
  <c r="H23" i="38"/>
  <c r="G23" i="38"/>
  <c r="F23" i="38"/>
  <c r="E23" i="38"/>
  <c r="M27" i="40" l="1"/>
  <c r="K27" i="40"/>
  <c r="I27" i="40"/>
  <c r="G27" i="40"/>
  <c r="E27" i="40"/>
  <c r="L27" i="40"/>
  <c r="J27" i="40"/>
  <c r="H27" i="40"/>
  <c r="M27" i="39"/>
  <c r="K27" i="39"/>
  <c r="I27" i="39"/>
  <c r="G27" i="39"/>
  <c r="E27" i="39"/>
  <c r="L27" i="39"/>
  <c r="H27" i="39"/>
  <c r="D28" i="39"/>
  <c r="J27" i="39"/>
  <c r="F27" i="39"/>
  <c r="D25" i="38"/>
  <c r="K24" i="38"/>
  <c r="J24" i="38"/>
  <c r="I24" i="38"/>
  <c r="H24" i="38"/>
  <c r="G24" i="38"/>
  <c r="F24" i="38"/>
  <c r="E24" i="38"/>
  <c r="K18" i="38"/>
  <c r="K19" i="38"/>
  <c r="K20" i="38"/>
  <c r="K21" i="38"/>
  <c r="K22" i="38"/>
  <c r="M28" i="40" l="1"/>
  <c r="K28" i="40"/>
  <c r="I28" i="40"/>
  <c r="G28" i="40"/>
  <c r="E28" i="40"/>
  <c r="L28" i="40"/>
  <c r="J28" i="40"/>
  <c r="H28" i="40"/>
  <c r="F28" i="40"/>
  <c r="M28" i="39"/>
  <c r="K28" i="39"/>
  <c r="I28" i="39"/>
  <c r="G28" i="39"/>
  <c r="E28" i="39"/>
  <c r="D29" i="39"/>
  <c r="J28" i="39"/>
  <c r="F28" i="39"/>
  <c r="L28" i="39"/>
  <c r="H28" i="39"/>
  <c r="M25" i="38"/>
  <c r="L18" i="38"/>
  <c r="L19" i="38"/>
  <c r="L20" i="38"/>
  <c r="L21" i="38"/>
  <c r="L22" i="38"/>
  <c r="L23" i="38"/>
  <c r="L24" i="38"/>
  <c r="D26" i="38"/>
  <c r="L25" i="38"/>
  <c r="K25" i="38"/>
  <c r="J25" i="38"/>
  <c r="I25" i="38"/>
  <c r="H25" i="38"/>
  <c r="G25" i="38"/>
  <c r="F25" i="38"/>
  <c r="E25" i="38"/>
  <c r="M29" i="40" l="1"/>
  <c r="K29" i="40"/>
  <c r="I29" i="40"/>
  <c r="G29" i="40"/>
  <c r="E29" i="40"/>
  <c r="L29" i="40"/>
  <c r="J29" i="40"/>
  <c r="H29" i="40"/>
  <c r="F29" i="40"/>
  <c r="M29" i="39"/>
  <c r="K29" i="39"/>
  <c r="I29" i="39"/>
  <c r="G29" i="39"/>
  <c r="E29" i="39"/>
  <c r="L29" i="39"/>
  <c r="H29" i="39"/>
  <c r="D30" i="39"/>
  <c r="J29" i="39"/>
  <c r="F29" i="39"/>
  <c r="D27" i="38"/>
  <c r="M26" i="38"/>
  <c r="L26" i="38"/>
  <c r="K26" i="38"/>
  <c r="J26" i="38"/>
  <c r="I26" i="38"/>
  <c r="H26" i="38"/>
  <c r="G26" i="38"/>
  <c r="F26" i="38"/>
  <c r="E26" i="38"/>
  <c r="M18" i="38"/>
  <c r="M19" i="38"/>
  <c r="M20" i="38"/>
  <c r="M21" i="38"/>
  <c r="M22" i="38"/>
  <c r="M23" i="38"/>
  <c r="M24" i="38"/>
  <c r="M30" i="40" l="1"/>
  <c r="K30" i="40"/>
  <c r="I30" i="40"/>
  <c r="G30" i="40"/>
  <c r="E30" i="40"/>
  <c r="L30" i="40"/>
  <c r="J30" i="40"/>
  <c r="H30" i="40"/>
  <c r="F30" i="40"/>
  <c r="M30" i="39"/>
  <c r="K30" i="39"/>
  <c r="I30" i="39"/>
  <c r="G30" i="39"/>
  <c r="E30" i="39"/>
  <c r="D31" i="39"/>
  <c r="J30" i="39"/>
  <c r="F30" i="39"/>
  <c r="L30" i="39"/>
  <c r="H30" i="39"/>
  <c r="D28" i="38"/>
  <c r="M27" i="38"/>
  <c r="L27" i="38"/>
  <c r="K27" i="38"/>
  <c r="J27" i="38"/>
  <c r="I27" i="38"/>
  <c r="H27" i="38"/>
  <c r="G27" i="38"/>
  <c r="F27" i="38"/>
  <c r="E27" i="38"/>
  <c r="M31" i="40" l="1"/>
  <c r="K31" i="40"/>
  <c r="I31" i="40"/>
  <c r="G31" i="40"/>
  <c r="E31" i="40"/>
  <c r="L31" i="40"/>
  <c r="J31" i="40"/>
  <c r="H31" i="40"/>
  <c r="F31" i="40"/>
  <c r="M31" i="39"/>
  <c r="K31" i="39"/>
  <c r="I31" i="39"/>
  <c r="G31" i="39"/>
  <c r="E31" i="39"/>
  <c r="L31" i="39"/>
  <c r="H31" i="39"/>
  <c r="D32" i="39"/>
  <c r="J31" i="39"/>
  <c r="F31" i="39"/>
  <c r="D29" i="38"/>
  <c r="M28" i="38"/>
  <c r="L28" i="38"/>
  <c r="K28" i="38"/>
  <c r="J28" i="38"/>
  <c r="I28" i="38"/>
  <c r="H28" i="38"/>
  <c r="G28" i="38"/>
  <c r="F28" i="38"/>
  <c r="E28" i="38"/>
  <c r="M32" i="40" l="1"/>
  <c r="K32" i="40"/>
  <c r="I32" i="40"/>
  <c r="G32" i="40"/>
  <c r="E32" i="40"/>
  <c r="L32" i="40"/>
  <c r="J32" i="40"/>
  <c r="H32" i="40"/>
  <c r="F32" i="40"/>
  <c r="M32" i="39"/>
  <c r="K32" i="39"/>
  <c r="I32" i="39"/>
  <c r="G32" i="39"/>
  <c r="E32" i="39"/>
  <c r="D33" i="39"/>
  <c r="J32" i="39"/>
  <c r="F32" i="39"/>
  <c r="L32" i="39"/>
  <c r="H32" i="39"/>
  <c r="D30" i="38"/>
  <c r="M29" i="38"/>
  <c r="L29" i="38"/>
  <c r="K29" i="38"/>
  <c r="J29" i="38"/>
  <c r="I29" i="38"/>
  <c r="H29" i="38"/>
  <c r="G29" i="38"/>
  <c r="F29" i="38"/>
  <c r="E29" i="38"/>
  <c r="M33" i="40" l="1"/>
  <c r="K33" i="40"/>
  <c r="I33" i="40"/>
  <c r="G33" i="40"/>
  <c r="E33" i="40"/>
  <c r="L33" i="40"/>
  <c r="J33" i="40"/>
  <c r="H33" i="40"/>
  <c r="F33" i="40"/>
  <c r="M33" i="39"/>
  <c r="K33" i="39"/>
  <c r="I33" i="39"/>
  <c r="G33" i="39"/>
  <c r="E33" i="39"/>
  <c r="L33" i="39"/>
  <c r="J33" i="39"/>
  <c r="H33" i="39"/>
  <c r="F33" i="39"/>
  <c r="D31" i="38"/>
  <c r="M30" i="38"/>
  <c r="L30" i="38"/>
  <c r="K30" i="38"/>
  <c r="J30" i="38"/>
  <c r="I30" i="38"/>
  <c r="H30" i="38"/>
  <c r="G30" i="38"/>
  <c r="F30" i="38"/>
  <c r="E30" i="38"/>
  <c r="D32" i="38" l="1"/>
  <c r="M31" i="38"/>
  <c r="L31" i="38"/>
  <c r="K31" i="38"/>
  <c r="J31" i="38"/>
  <c r="I31" i="38"/>
  <c r="H31" i="38"/>
  <c r="G31" i="38"/>
  <c r="F31" i="38"/>
  <c r="E31" i="38"/>
  <c r="D33" i="38" l="1"/>
  <c r="M32" i="38"/>
  <c r="L32" i="38"/>
  <c r="K32" i="38"/>
  <c r="J32" i="38"/>
  <c r="I32" i="38"/>
  <c r="H32" i="38"/>
  <c r="G32" i="38"/>
  <c r="F32" i="38"/>
  <c r="E32" i="38"/>
  <c r="M33" i="38" l="1"/>
  <c r="L33" i="38"/>
  <c r="K33" i="38"/>
  <c r="J33" i="38"/>
  <c r="I33" i="38"/>
  <c r="H33" i="38"/>
  <c r="G33" i="38"/>
  <c r="F33" i="38"/>
  <c r="E33" i="38"/>
</calcChain>
</file>

<file path=xl/sharedStrings.xml><?xml version="1.0" encoding="utf-8"?>
<sst xmlns="http://schemas.openxmlformats.org/spreadsheetml/2006/main" count="155" uniqueCount="41">
  <si>
    <t>pounds per acre</t>
  </si>
  <si>
    <t>bushels per acre</t>
  </si>
  <si>
    <t>Cotton Net Return Advantage Compared to Corn Net Returns</t>
  </si>
  <si>
    <t>Cotton Variable Costs =</t>
  </si>
  <si>
    <t>Corn Variable Costs =</t>
  </si>
  <si>
    <t>per acre</t>
  </si>
  <si>
    <t>Cotton Net Return Advantage Compared to Soybean Net Returns</t>
  </si>
  <si>
    <t>Soybean Variable Costs =</t>
  </si>
  <si>
    <t>Corn Expected Yield =</t>
  </si>
  <si>
    <t>Cotton Expected Yield =</t>
  </si>
  <si>
    <t>crop share</t>
  </si>
  <si>
    <t>Cotton Cash Rent =</t>
  </si>
  <si>
    <t>Cotton Share Rent =</t>
  </si>
  <si>
    <t>Corn Share Rent =</t>
  </si>
  <si>
    <t>Corn Cash Rent =</t>
  </si>
  <si>
    <t>Cell values in blue for costs, yield, rent and price can be changed by the user.</t>
  </si>
  <si>
    <t>Values in the table represent the difference between cotton net returns and corn net returns above variable cost and rent.</t>
  </si>
  <si>
    <t>Positive values highlighted in yellow indicate that cotton has a net return advantage over corn at that price, yield and cost level.</t>
  </si>
  <si>
    <t>Soybean Expected Yield =</t>
  </si>
  <si>
    <t>Soybean Share Rent =</t>
  </si>
  <si>
    <t>Soybean Cash Rent =</t>
  </si>
  <si>
    <t>Values in the table represent the difference between cotton net returns and soybean net returns above variable cost and rent.</t>
  </si>
  <si>
    <t>Positive values highlighted in yellow indicate that cotton has a net return advantage over soybeans at that price, yield and cost level.</t>
  </si>
  <si>
    <t>Corn Net Return Advantage Compared to Soybean Net Returns</t>
  </si>
  <si>
    <t>Values in the table represent the difference between corn net returns and soybean net returns above variable cost and rent.</t>
  </si>
  <si>
    <t>Positive values highlighted in yellow indicate that corn has a net return advantage over soybeans at that price, yield and cost level.</t>
  </si>
  <si>
    <t>Developed by Michael Salassi and Michael Deliberto</t>
  </si>
  <si>
    <t>Department of Agricultural Economics and Agribusiness</t>
  </si>
  <si>
    <t>Louisiana State University Agricultural Center</t>
  </si>
  <si>
    <t>Values in table equal to corn net returns minus soybean net returns above variable costs</t>
  </si>
  <si>
    <t>Values in table equal to cotton net returns minus soybean net returns above variable costs</t>
  </si>
  <si>
    <t>Values in table equal to cotton net returns minus corn net returns above variable costs</t>
  </si>
  <si>
    <t>Corn Price =</t>
  </si>
  <si>
    <t>per bushel</t>
  </si>
  <si>
    <t>Soybean Price =</t>
  </si>
  <si>
    <t>Cotton Price ($/lb)</t>
  </si>
  <si>
    <t>Cotton Yield (lbs/acre)</t>
  </si>
  <si>
    <t>Corn Price ($/bu)</t>
  </si>
  <si>
    <t>Soybean Price ($/bu)</t>
  </si>
  <si>
    <t>1/1/2021</t>
  </si>
  <si>
    <t>1/1/2022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</si>
</sst>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164" fontId="2" fillId="2" borderId="0" xfId="0" applyNumberFormat="1" applyFont="1" applyFill="1" applyBorder="1"/>
    <xf numFmtId="3" fontId="1" fillId="0" borderId="0" xfId="0" applyNumberFormat="1" applyFont="1" applyFill="1" applyBorder="1"/>
    <xf numFmtId="2" fontId="1" fillId="2" borderId="0" xfId="0" applyNumberFormat="1" applyFont="1" applyFill="1" applyBorder="1"/>
    <xf numFmtId="3" fontId="1" fillId="2" borderId="0" xfId="0" applyNumberFormat="1" applyFont="1" applyFill="1" applyBorder="1"/>
    <xf numFmtId="165" fontId="5" fillId="2" borderId="0" xfId="0" applyNumberFormat="1" applyFont="1" applyFill="1" applyBorder="1" applyAlignment="1">
      <alignment horizontal="center"/>
    </xf>
    <xf numFmtId="3" fontId="1" fillId="0" borderId="1" xfId="0" applyNumberFormat="1" applyFont="1" applyFill="1" applyBorder="1"/>
    <xf numFmtId="3" fontId="1" fillId="0" borderId="2" xfId="0" applyNumberFormat="1" applyFont="1" applyFill="1" applyBorder="1"/>
    <xf numFmtId="3" fontId="1" fillId="0" borderId="3" xfId="0" applyNumberFormat="1" applyFont="1" applyFill="1" applyBorder="1"/>
    <xf numFmtId="3" fontId="1" fillId="0" borderId="4" xfId="0" applyNumberFormat="1" applyFont="1" applyFill="1" applyBorder="1"/>
    <xf numFmtId="3" fontId="1" fillId="0" borderId="5" xfId="0" applyNumberFormat="1" applyFont="1" applyFill="1" applyBorder="1"/>
    <xf numFmtId="3" fontId="1" fillId="0" borderId="6" xfId="0" applyNumberFormat="1" applyFont="1" applyFill="1" applyBorder="1"/>
    <xf numFmtId="3" fontId="1" fillId="0" borderId="7" xfId="0" applyNumberFormat="1" applyFont="1" applyFill="1" applyBorder="1"/>
    <xf numFmtId="3" fontId="1" fillId="0" borderId="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7" fillId="0" borderId="0" xfId="0" applyFont="1"/>
    <xf numFmtId="0" fontId="8" fillId="2" borderId="7" xfId="0" applyFont="1" applyFill="1" applyBorder="1"/>
    <xf numFmtId="165" fontId="3" fillId="2" borderId="0" xfId="0" applyNumberFormat="1" applyFont="1" applyFill="1" applyBorder="1"/>
    <xf numFmtId="3" fontId="3" fillId="2" borderId="0" xfId="0" applyNumberFormat="1" applyFont="1" applyFill="1" applyBorder="1"/>
    <xf numFmtId="9" fontId="3" fillId="2" borderId="0" xfId="0" applyNumberFormat="1" applyFont="1" applyFill="1" applyBorder="1"/>
    <xf numFmtId="3" fontId="2" fillId="2" borderId="0" xfId="0" applyNumberFormat="1" applyFont="1" applyFill="1" applyBorder="1"/>
  </cellXfs>
  <cellStyles count="1">
    <cellStyle name="Normal" xfId="0" builtinId="0"/>
  </cellStyles>
  <dxfs count="12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64889"/>
          <a:ext cx="1266825" cy="716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79189"/>
          <a:ext cx="1270000" cy="726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7950200"/>
          <a:ext cx="1266825" cy="716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8064500"/>
          <a:ext cx="1270000" cy="7261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39100"/>
          <a:ext cx="1270000" cy="72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0"/>
  <sheetViews>
    <sheetView topLeftCell="C4" zoomScale="75" zoomScaleNormal="75" workbookViewId="0">
      <selection activeCell="L10" sqref="L10"/>
    </sheetView>
  </sheetViews>
  <sheetFormatPr defaultRowHeight="18" x14ac:dyDescent="0.35"/>
  <cols>
    <col min="1" max="1" width="4.109375" style="1" customWidth="1"/>
    <col min="2" max="2" width="9.109375" style="1"/>
    <col min="3" max="3" width="12.88671875" style="1" bestFit="1" customWidth="1"/>
    <col min="4" max="4" width="9.6640625" style="1" bestFit="1" customWidth="1"/>
    <col min="5" max="5" width="10.6640625" style="1" customWidth="1"/>
    <col min="6" max="6" width="12.44140625" style="1" customWidth="1"/>
    <col min="7" max="7" width="12.6640625" style="1" customWidth="1"/>
    <col min="8" max="8" width="11.6640625" style="1" customWidth="1"/>
    <col min="9" max="9" width="12.88671875" style="1" customWidth="1"/>
    <col min="10" max="10" width="12.33203125" style="1" bestFit="1" customWidth="1"/>
    <col min="11" max="11" width="11.88671875" style="1" customWidth="1"/>
    <col min="12" max="13" width="12.88671875" style="1" bestFit="1" customWidth="1"/>
    <col min="14" max="14" width="9.5546875" style="1" customWidth="1"/>
    <col min="16" max="16" width="9.33203125" bestFit="1" customWidth="1"/>
    <col min="17" max="17" width="3.5546875" customWidth="1"/>
    <col min="18" max="18" width="12.109375" customWidth="1"/>
    <col min="19" max="19" width="11.44140625" customWidth="1"/>
    <col min="20" max="20" width="11.33203125" customWidth="1"/>
    <col min="21" max="21" width="10" customWidth="1"/>
    <col min="22" max="22" width="11.109375" customWidth="1"/>
    <col min="23" max="23" width="12" customWidth="1"/>
    <col min="24" max="24" width="10.5546875" customWidth="1"/>
    <col min="25" max="25" width="12.88671875" customWidth="1"/>
    <col min="26" max="26" width="12.5546875" customWidth="1"/>
    <col min="27" max="27" width="12" customWidth="1"/>
    <col min="28" max="28" width="11.109375" customWidth="1"/>
    <col min="29" max="29" width="14.33203125" customWidth="1"/>
    <col min="30" max="31" width="12.5546875" customWidth="1"/>
    <col min="32" max="32" width="13.109375" customWidth="1"/>
    <col min="33" max="33" width="12.33203125" customWidth="1"/>
    <col min="34" max="34" width="10.5546875" customWidth="1"/>
    <col min="35" max="35" width="11.33203125" customWidth="1"/>
    <col min="36" max="36" width="12" customWidth="1"/>
    <col min="37" max="37" width="10.33203125" customWidth="1"/>
    <col min="38" max="38" width="10.6640625" customWidth="1"/>
    <col min="39" max="39" width="12.44140625" customWidth="1"/>
  </cols>
  <sheetData>
    <row r="1" spans="1:39" x14ac:dyDescent="0.3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5">
      <c r="A2" s="33"/>
      <c r="C2" s="2" t="s">
        <v>15</v>
      </c>
      <c r="D2" s="2"/>
      <c r="F2" s="2"/>
      <c r="G2" s="2"/>
      <c r="I2" s="2"/>
      <c r="J2" s="2"/>
      <c r="L2" s="3"/>
      <c r="O2" s="4" t="s">
        <v>39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5">
      <c r="A3" s="33"/>
      <c r="C3" s="2" t="s">
        <v>16</v>
      </c>
      <c r="D3" s="2"/>
      <c r="F3" s="2"/>
      <c r="G3" s="2"/>
      <c r="I3" s="2"/>
      <c r="J3" s="2"/>
      <c r="L3" s="3"/>
      <c r="O3" s="4"/>
      <c r="P3" s="2"/>
      <c r="Q3" s="34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5">
      <c r="A4" s="33"/>
      <c r="C4" s="2" t="s">
        <v>17</v>
      </c>
      <c r="Q4" s="35"/>
    </row>
    <row r="5" spans="1:39" ht="18.600000000000001" thickBot="1" x14ac:dyDescent="0.4">
      <c r="A5" s="33"/>
      <c r="Q5" s="35"/>
    </row>
    <row r="6" spans="1:39" ht="21" x14ac:dyDescent="0.4">
      <c r="A6" s="33"/>
      <c r="C6" s="24"/>
      <c r="D6" s="25"/>
      <c r="E6" s="25"/>
      <c r="F6" s="25"/>
      <c r="G6" s="25"/>
      <c r="H6" s="25"/>
      <c r="I6" s="36" t="s">
        <v>2</v>
      </c>
      <c r="J6" s="25"/>
      <c r="K6" s="25"/>
      <c r="L6" s="25"/>
      <c r="M6" s="25"/>
      <c r="N6" s="25"/>
      <c r="O6" s="26"/>
      <c r="Q6" s="35"/>
    </row>
    <row r="7" spans="1:39" x14ac:dyDescent="0.35">
      <c r="A7" s="33"/>
      <c r="C7" s="27"/>
      <c r="D7" s="5"/>
      <c r="E7" s="5"/>
      <c r="F7" s="5"/>
      <c r="G7" s="5"/>
      <c r="H7" s="5"/>
      <c r="I7" s="6"/>
      <c r="J7" s="5"/>
      <c r="K7" s="7" t="s">
        <v>32</v>
      </c>
      <c r="L7" s="10">
        <v>5</v>
      </c>
      <c r="M7" s="5" t="s">
        <v>33</v>
      </c>
      <c r="N7" s="5"/>
      <c r="O7" s="28"/>
      <c r="Q7" s="35"/>
    </row>
    <row r="8" spans="1:39" x14ac:dyDescent="0.35">
      <c r="A8" s="33"/>
      <c r="C8" s="27"/>
      <c r="D8" s="5"/>
      <c r="E8" s="7" t="s">
        <v>3</v>
      </c>
      <c r="F8" s="39">
        <v>761</v>
      </c>
      <c r="G8" s="5" t="s">
        <v>5</v>
      </c>
      <c r="H8" s="5"/>
      <c r="I8" s="5"/>
      <c r="J8" s="5"/>
      <c r="K8" s="7" t="s">
        <v>4</v>
      </c>
      <c r="L8" s="39">
        <v>629</v>
      </c>
      <c r="M8" s="5" t="s">
        <v>5</v>
      </c>
      <c r="N8" s="5"/>
      <c r="O8" s="28"/>
      <c r="Q8" s="35"/>
    </row>
    <row r="9" spans="1:39" x14ac:dyDescent="0.35">
      <c r="A9" s="33"/>
      <c r="C9" s="27"/>
      <c r="D9" s="5"/>
      <c r="E9" s="7"/>
      <c r="F9" s="40"/>
      <c r="G9" s="5"/>
      <c r="H9" s="5"/>
      <c r="I9" s="5"/>
      <c r="J9" s="5"/>
      <c r="K9" s="7" t="s">
        <v>8</v>
      </c>
      <c r="L9" s="40">
        <v>185</v>
      </c>
      <c r="M9" s="5" t="s">
        <v>1</v>
      </c>
      <c r="N9" s="5"/>
      <c r="O9" s="28"/>
      <c r="Q9" s="35"/>
    </row>
    <row r="10" spans="1:39" x14ac:dyDescent="0.35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13</v>
      </c>
      <c r="L10" s="41">
        <v>0.2</v>
      </c>
      <c r="M10" s="5" t="s">
        <v>10</v>
      </c>
      <c r="N10" s="5"/>
      <c r="O10" s="28"/>
      <c r="Q10" s="35"/>
    </row>
    <row r="11" spans="1:39" x14ac:dyDescent="0.35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14</v>
      </c>
      <c r="L11" s="39">
        <v>0</v>
      </c>
      <c r="M11" s="5" t="s">
        <v>5</v>
      </c>
      <c r="N11" s="5"/>
      <c r="O11" s="28"/>
      <c r="Q11" s="35"/>
    </row>
    <row r="12" spans="1:39" x14ac:dyDescent="0.35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5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5"/>
    </row>
    <row r="14" spans="1:39" hidden="1" x14ac:dyDescent="0.35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5"/>
    </row>
    <row r="15" spans="1:39" x14ac:dyDescent="0.35">
      <c r="A15" s="33"/>
      <c r="C15" s="27"/>
      <c r="D15" s="5"/>
      <c r="E15" s="5"/>
      <c r="F15" s="13"/>
      <c r="G15" s="5"/>
      <c r="H15" s="32"/>
      <c r="I15" s="8" t="s">
        <v>36</v>
      </c>
      <c r="J15" s="5"/>
      <c r="K15" s="5"/>
      <c r="L15" s="5"/>
      <c r="M15" s="5"/>
      <c r="N15" s="5"/>
      <c r="O15" s="28"/>
      <c r="Q15" s="35"/>
    </row>
    <row r="16" spans="1:39" x14ac:dyDescent="0.35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8.600000000000001" thickBot="1" x14ac:dyDescent="0.4">
      <c r="A17" s="33"/>
      <c r="C17" s="27"/>
      <c r="D17" s="5"/>
      <c r="E17" s="40">
        <v>1000</v>
      </c>
      <c r="F17" s="42">
        <f t="shared" ref="F17:M17" si="0">E17+50</f>
        <v>1050</v>
      </c>
      <c r="G17" s="42">
        <f t="shared" si="0"/>
        <v>1100</v>
      </c>
      <c r="H17" s="42">
        <f t="shared" si="0"/>
        <v>1150</v>
      </c>
      <c r="I17" s="42">
        <f t="shared" si="0"/>
        <v>1200</v>
      </c>
      <c r="J17" s="42">
        <f t="shared" si="0"/>
        <v>1250</v>
      </c>
      <c r="K17" s="42">
        <f t="shared" si="0"/>
        <v>1300</v>
      </c>
      <c r="L17" s="42">
        <f t="shared" si="0"/>
        <v>1350</v>
      </c>
      <c r="M17" s="42">
        <f t="shared" si="0"/>
        <v>1400</v>
      </c>
      <c r="N17" s="5"/>
      <c r="O17" s="28"/>
      <c r="Q17" s="35"/>
    </row>
    <row r="18" spans="1:17" x14ac:dyDescent="0.35">
      <c r="A18" s="33"/>
      <c r="C18" s="27"/>
      <c r="D18" s="10">
        <v>0.75</v>
      </c>
      <c r="E18" s="16">
        <f t="shared" ref="E18:M18" si="1">(($D$18*E17*(1-$F$10))-$F$8-$F$11)-(($L$7*$L$9*(1-$L$10))-$L$8-$L$11)</f>
        <v>-272</v>
      </c>
      <c r="F18" s="17">
        <f t="shared" si="1"/>
        <v>-242</v>
      </c>
      <c r="G18" s="17">
        <f t="shared" si="1"/>
        <v>-212</v>
      </c>
      <c r="H18" s="17">
        <f t="shared" si="1"/>
        <v>-182</v>
      </c>
      <c r="I18" s="17">
        <f t="shared" si="1"/>
        <v>-152</v>
      </c>
      <c r="J18" s="17">
        <f t="shared" si="1"/>
        <v>-122</v>
      </c>
      <c r="K18" s="17">
        <f t="shared" si="1"/>
        <v>-92</v>
      </c>
      <c r="L18" s="17">
        <f t="shared" si="1"/>
        <v>-62</v>
      </c>
      <c r="M18" s="18">
        <f t="shared" si="1"/>
        <v>-32</v>
      </c>
      <c r="N18" s="5"/>
      <c r="O18" s="28"/>
      <c r="Q18" s="35"/>
    </row>
    <row r="19" spans="1:17" x14ac:dyDescent="0.35">
      <c r="A19" s="33"/>
      <c r="C19" s="27"/>
      <c r="D19" s="11">
        <f t="shared" ref="D19:D33" si="2">D18+0.02</f>
        <v>0.77</v>
      </c>
      <c r="E19" s="19">
        <f t="shared" ref="E19:M19" si="3">(($D$19*E17*(1-$F$10))-$F$8-$F$11)-(($L$7*$L$9*(1-$L$10))-$L$8-$L$11)</f>
        <v>-256</v>
      </c>
      <c r="F19" s="12">
        <f t="shared" si="3"/>
        <v>-225.19999999999993</v>
      </c>
      <c r="G19" s="12">
        <f t="shared" si="3"/>
        <v>-194.39999999999998</v>
      </c>
      <c r="H19" s="12">
        <f t="shared" si="3"/>
        <v>-163.59999999999991</v>
      </c>
      <c r="I19" s="12">
        <f t="shared" si="3"/>
        <v>-132.79999999999995</v>
      </c>
      <c r="J19" s="12">
        <f t="shared" si="3"/>
        <v>-102</v>
      </c>
      <c r="K19" s="12">
        <f t="shared" si="3"/>
        <v>-71.199999999999932</v>
      </c>
      <c r="L19" s="12">
        <f t="shared" si="3"/>
        <v>-40.399999999999977</v>
      </c>
      <c r="M19" s="20">
        <f t="shared" si="3"/>
        <v>-9.5999999999999091</v>
      </c>
      <c r="N19" s="5"/>
      <c r="O19" s="28"/>
      <c r="Q19" s="35"/>
    </row>
    <row r="20" spans="1:17" x14ac:dyDescent="0.35">
      <c r="A20" s="33"/>
      <c r="C20" s="27"/>
      <c r="D20" s="11">
        <f t="shared" si="2"/>
        <v>0.79</v>
      </c>
      <c r="E20" s="19">
        <f t="shared" ref="E20:M20" si="4">(($D$20*E17*(1-$F$10))-$F$8-$F$11)-(($L$7*$L$9*(1-$L$10))-$L$8-$L$11)</f>
        <v>-240</v>
      </c>
      <c r="F20" s="12">
        <f t="shared" si="4"/>
        <v>-208.39999999999998</v>
      </c>
      <c r="G20" s="12">
        <f t="shared" si="4"/>
        <v>-176.79999999999995</v>
      </c>
      <c r="H20" s="12">
        <f t="shared" si="4"/>
        <v>-145.19999999999993</v>
      </c>
      <c r="I20" s="12">
        <f t="shared" si="4"/>
        <v>-113.59999999999991</v>
      </c>
      <c r="J20" s="12">
        <f t="shared" si="4"/>
        <v>-82</v>
      </c>
      <c r="K20" s="12">
        <f t="shared" si="4"/>
        <v>-50.399999999999977</v>
      </c>
      <c r="L20" s="12">
        <f t="shared" si="4"/>
        <v>-18.799999999999955</v>
      </c>
      <c r="M20" s="20">
        <f t="shared" si="4"/>
        <v>12.800000000000068</v>
      </c>
      <c r="N20" s="5"/>
      <c r="O20" s="28"/>
      <c r="Q20" s="35"/>
    </row>
    <row r="21" spans="1:17" x14ac:dyDescent="0.35">
      <c r="A21" s="33"/>
      <c r="C21" s="27"/>
      <c r="D21" s="11">
        <f t="shared" si="2"/>
        <v>0.81</v>
      </c>
      <c r="E21" s="19">
        <f t="shared" ref="E21:M21" si="5">(($D$21*E17*(1-$F$10))-$F$8-$F$11)-(($L$7*$L$9*(1-$L$10))-$L$8-$L$11)</f>
        <v>-224</v>
      </c>
      <c r="F21" s="12">
        <f t="shared" si="5"/>
        <v>-191.59999999999991</v>
      </c>
      <c r="G21" s="12">
        <f t="shared" si="5"/>
        <v>-159.19999999999982</v>
      </c>
      <c r="H21" s="12">
        <f t="shared" si="5"/>
        <v>-126.79999999999984</v>
      </c>
      <c r="I21" s="12">
        <f t="shared" si="5"/>
        <v>-94.399999999999864</v>
      </c>
      <c r="J21" s="12">
        <f t="shared" si="5"/>
        <v>-61.999999999999886</v>
      </c>
      <c r="K21" s="12">
        <f t="shared" si="5"/>
        <v>-29.599999999999909</v>
      </c>
      <c r="L21" s="12">
        <f t="shared" si="5"/>
        <v>2.8000000000000682</v>
      </c>
      <c r="M21" s="20">
        <f t="shared" si="5"/>
        <v>35.200000000000045</v>
      </c>
      <c r="N21" s="5"/>
      <c r="O21" s="28"/>
      <c r="Q21" s="35"/>
    </row>
    <row r="22" spans="1:17" x14ac:dyDescent="0.35">
      <c r="A22" s="33"/>
      <c r="C22" s="27"/>
      <c r="D22" s="11">
        <f t="shared" si="2"/>
        <v>0.83000000000000007</v>
      </c>
      <c r="E22" s="19">
        <f t="shared" ref="E22:M22" si="6">(($D$22*E17*(1-$F$10))-$F$8-$F$11)-(($L$7*$L$9*(1-$L$10))-$L$8-$L$11)</f>
        <v>-207.99999999999989</v>
      </c>
      <c r="F22" s="12">
        <f t="shared" si="6"/>
        <v>-174.79999999999984</v>
      </c>
      <c r="G22" s="12">
        <f t="shared" si="6"/>
        <v>-141.59999999999991</v>
      </c>
      <c r="H22" s="12">
        <f t="shared" si="6"/>
        <v>-108.39999999999986</v>
      </c>
      <c r="I22" s="12">
        <f t="shared" si="6"/>
        <v>-75.199999999999818</v>
      </c>
      <c r="J22" s="12">
        <f t="shared" si="6"/>
        <v>-42</v>
      </c>
      <c r="K22" s="12">
        <f t="shared" si="6"/>
        <v>-8.7999999999999545</v>
      </c>
      <c r="L22" s="12">
        <f t="shared" si="6"/>
        <v>24.400000000000091</v>
      </c>
      <c r="M22" s="20">
        <f t="shared" si="6"/>
        <v>57.600000000000023</v>
      </c>
      <c r="N22" s="5"/>
      <c r="O22" s="28"/>
      <c r="Q22" s="35"/>
    </row>
    <row r="23" spans="1:17" x14ac:dyDescent="0.35">
      <c r="A23" s="33"/>
      <c r="C23" s="27"/>
      <c r="D23" s="11">
        <f t="shared" si="2"/>
        <v>0.85000000000000009</v>
      </c>
      <c r="E23" s="19">
        <f t="shared" ref="E23:M23" si="7">(($D$23*E17*(1-$F$10))-$F$8-$F$11)-(($L$7*$L$9*(1-$L$10))-$L$8-$L$11)</f>
        <v>-191.99999999999989</v>
      </c>
      <c r="F23" s="12">
        <f t="shared" si="7"/>
        <v>-157.99999999999989</v>
      </c>
      <c r="G23" s="12">
        <f t="shared" si="7"/>
        <v>-123.99999999999989</v>
      </c>
      <c r="H23" s="12">
        <f t="shared" si="7"/>
        <v>-89.999999999999886</v>
      </c>
      <c r="I23" s="12">
        <f t="shared" si="7"/>
        <v>-55.999999999999886</v>
      </c>
      <c r="J23" s="12">
        <f t="shared" si="7"/>
        <v>-22</v>
      </c>
      <c r="K23" s="12">
        <f t="shared" si="7"/>
        <v>12.000000000000227</v>
      </c>
      <c r="L23" s="12">
        <f t="shared" si="7"/>
        <v>46.000000000000227</v>
      </c>
      <c r="M23" s="20">
        <f t="shared" si="7"/>
        <v>80.000000000000227</v>
      </c>
      <c r="N23" s="5"/>
      <c r="O23" s="28"/>
      <c r="Q23" s="35"/>
    </row>
    <row r="24" spans="1:17" x14ac:dyDescent="0.35">
      <c r="A24" s="33"/>
      <c r="C24" s="27"/>
      <c r="D24" s="11">
        <f t="shared" si="2"/>
        <v>0.87000000000000011</v>
      </c>
      <c r="E24" s="19">
        <f t="shared" ref="E24:M24" si="8">(($D$24*E17*(1-$F$10))-$F$8-$F$11)-(($L$7*$L$9*(1-$L$10))-$L$8-$L$11)</f>
        <v>-175.99999999999989</v>
      </c>
      <c r="F24" s="12">
        <f t="shared" si="8"/>
        <v>-141.19999999999982</v>
      </c>
      <c r="G24" s="12">
        <f t="shared" si="8"/>
        <v>-106.39999999999986</v>
      </c>
      <c r="H24" s="12">
        <f t="shared" si="8"/>
        <v>-71.599999999999909</v>
      </c>
      <c r="I24" s="12">
        <f t="shared" si="8"/>
        <v>-36.799999999999727</v>
      </c>
      <c r="J24" s="12">
        <f t="shared" si="8"/>
        <v>-1.9999999999997726</v>
      </c>
      <c r="K24" s="12">
        <f t="shared" si="8"/>
        <v>32.800000000000182</v>
      </c>
      <c r="L24" s="12">
        <f t="shared" si="8"/>
        <v>67.60000000000025</v>
      </c>
      <c r="M24" s="20">
        <f t="shared" si="8"/>
        <v>102.4000000000002</v>
      </c>
      <c r="N24" s="5"/>
      <c r="O24" s="28"/>
      <c r="Q24" s="35"/>
    </row>
    <row r="25" spans="1:17" x14ac:dyDescent="0.35">
      <c r="A25" s="33"/>
      <c r="C25" s="27"/>
      <c r="D25" s="11">
        <f t="shared" si="2"/>
        <v>0.89000000000000012</v>
      </c>
      <c r="E25" s="19">
        <f t="shared" ref="E25:M25" si="9">(($D$25*E17*(1-$F$10))-$F$8-$F$11)-(($L$7*$L$9*(1-$L$10))-$L$8-$L$11)</f>
        <v>-159.99999999999989</v>
      </c>
      <c r="F25" s="12">
        <f t="shared" si="9"/>
        <v>-124.39999999999986</v>
      </c>
      <c r="G25" s="12">
        <f t="shared" si="9"/>
        <v>-88.799999999999841</v>
      </c>
      <c r="H25" s="12">
        <f t="shared" si="9"/>
        <v>-53.199999999999818</v>
      </c>
      <c r="I25" s="12">
        <f t="shared" si="9"/>
        <v>-17.599999999999795</v>
      </c>
      <c r="J25" s="12">
        <f t="shared" si="9"/>
        <v>18.000000000000227</v>
      </c>
      <c r="K25" s="12">
        <f t="shared" si="9"/>
        <v>53.60000000000025</v>
      </c>
      <c r="L25" s="12">
        <f t="shared" si="9"/>
        <v>89.200000000000273</v>
      </c>
      <c r="M25" s="20">
        <f t="shared" si="9"/>
        <v>124.80000000000018</v>
      </c>
      <c r="N25" s="5"/>
      <c r="O25" s="28"/>
      <c r="Q25" s="35"/>
    </row>
    <row r="26" spans="1:17" x14ac:dyDescent="0.35">
      <c r="A26" s="33"/>
      <c r="C26" s="27"/>
      <c r="D26" s="11">
        <f t="shared" si="2"/>
        <v>0.91000000000000014</v>
      </c>
      <c r="E26" s="19">
        <f t="shared" ref="E26:M26" si="10">(($D$26*E17*(1-$F$10))-$F$8-$F$11)-(($L$7*$L$9*(1-$L$10))-$L$8-$L$11)</f>
        <v>-143.99999999999989</v>
      </c>
      <c r="F26" s="12">
        <f t="shared" si="10"/>
        <v>-107.59999999999991</v>
      </c>
      <c r="G26" s="12">
        <f t="shared" si="10"/>
        <v>-71.199999999999818</v>
      </c>
      <c r="H26" s="12">
        <f t="shared" si="10"/>
        <v>-34.799999999999727</v>
      </c>
      <c r="I26" s="12">
        <f t="shared" si="10"/>
        <v>1.6000000000002501</v>
      </c>
      <c r="J26" s="12">
        <f t="shared" si="10"/>
        <v>38.000000000000227</v>
      </c>
      <c r="K26" s="12">
        <f t="shared" si="10"/>
        <v>74.400000000000205</v>
      </c>
      <c r="L26" s="12">
        <f t="shared" si="10"/>
        <v>110.80000000000018</v>
      </c>
      <c r="M26" s="20">
        <f t="shared" si="10"/>
        <v>147.20000000000027</v>
      </c>
      <c r="N26" s="5"/>
      <c r="O26" s="28"/>
      <c r="Q26" s="35"/>
    </row>
    <row r="27" spans="1:17" x14ac:dyDescent="0.35">
      <c r="A27" s="33"/>
      <c r="C27" s="27"/>
      <c r="D27" s="11">
        <f t="shared" si="2"/>
        <v>0.93000000000000016</v>
      </c>
      <c r="E27" s="19">
        <f t="shared" ref="E27:M27" si="11">(($D$27*E17*(1-$F$10))-$F$8-$F$11)-(($L$7*$L$9*(1-$L$10))-$L$8-$L$11)</f>
        <v>-127.99999999999989</v>
      </c>
      <c r="F27" s="12">
        <f t="shared" si="11"/>
        <v>-90.799999999999841</v>
      </c>
      <c r="G27" s="12">
        <f t="shared" si="11"/>
        <v>-53.599999999999795</v>
      </c>
      <c r="H27" s="12">
        <f t="shared" si="11"/>
        <v>-16.39999999999975</v>
      </c>
      <c r="I27" s="12">
        <f t="shared" si="11"/>
        <v>20.800000000000182</v>
      </c>
      <c r="J27" s="12">
        <f t="shared" si="11"/>
        <v>58.000000000000227</v>
      </c>
      <c r="K27" s="12">
        <f t="shared" si="11"/>
        <v>95.200000000000273</v>
      </c>
      <c r="L27" s="12">
        <f t="shared" si="11"/>
        <v>132.4000000000002</v>
      </c>
      <c r="M27" s="20">
        <f t="shared" si="11"/>
        <v>169.60000000000014</v>
      </c>
      <c r="N27" s="5"/>
      <c r="O27" s="28"/>
      <c r="Q27" s="35"/>
    </row>
    <row r="28" spans="1:17" x14ac:dyDescent="0.35">
      <c r="A28" s="33"/>
      <c r="C28" s="27"/>
      <c r="D28" s="11">
        <f t="shared" si="2"/>
        <v>0.95000000000000018</v>
      </c>
      <c r="E28" s="19">
        <f t="shared" ref="E28:M28" si="12">(($D$28*E17*(1-$F$10))-$F$8-$F$11)-(($L$7*$L$9*(1-$L$10))-$L$8-$L$11)</f>
        <v>-111.99999999999977</v>
      </c>
      <c r="F28" s="12">
        <f t="shared" si="12"/>
        <v>-73.999999999999773</v>
      </c>
      <c r="G28" s="12">
        <f t="shared" si="12"/>
        <v>-35.999999999999773</v>
      </c>
      <c r="H28" s="12">
        <f t="shared" si="12"/>
        <v>2.0000000000002274</v>
      </c>
      <c r="I28" s="12">
        <f t="shared" si="12"/>
        <v>40.000000000000227</v>
      </c>
      <c r="J28" s="12">
        <f t="shared" si="12"/>
        <v>78.000000000000227</v>
      </c>
      <c r="K28" s="12">
        <f t="shared" si="12"/>
        <v>116.00000000000023</v>
      </c>
      <c r="L28" s="12">
        <f t="shared" si="12"/>
        <v>154.00000000000023</v>
      </c>
      <c r="M28" s="20">
        <f t="shared" si="12"/>
        <v>192.00000000000023</v>
      </c>
      <c r="N28" s="5"/>
      <c r="O28" s="28"/>
      <c r="Q28" s="35"/>
    </row>
    <row r="29" spans="1:17" x14ac:dyDescent="0.35">
      <c r="A29" s="33"/>
      <c r="C29" s="27"/>
      <c r="D29" s="11">
        <f t="shared" si="2"/>
        <v>0.9700000000000002</v>
      </c>
      <c r="E29" s="19">
        <f t="shared" ref="E29:M29" si="13">(($D$29*E17*(1-$F$10))-$F$8-$F$11)-(($L$7*$L$9*(1-$L$10))-$L$8-$L$11)</f>
        <v>-95.999999999999773</v>
      </c>
      <c r="F29" s="12">
        <f t="shared" si="13"/>
        <v>-57.199999999999818</v>
      </c>
      <c r="G29" s="12">
        <f t="shared" si="13"/>
        <v>-18.39999999999975</v>
      </c>
      <c r="H29" s="12">
        <f t="shared" si="13"/>
        <v>20.400000000000205</v>
      </c>
      <c r="I29" s="12">
        <f t="shared" si="13"/>
        <v>59.200000000000273</v>
      </c>
      <c r="J29" s="12">
        <f t="shared" si="13"/>
        <v>98.000000000000227</v>
      </c>
      <c r="K29" s="12">
        <f t="shared" si="13"/>
        <v>136.80000000000018</v>
      </c>
      <c r="L29" s="12">
        <f t="shared" si="13"/>
        <v>175.60000000000014</v>
      </c>
      <c r="M29" s="20">
        <f t="shared" si="13"/>
        <v>214.40000000000032</v>
      </c>
      <c r="N29" s="5"/>
      <c r="O29" s="28"/>
      <c r="Q29" s="35"/>
    </row>
    <row r="30" spans="1:17" x14ac:dyDescent="0.35">
      <c r="A30" s="33"/>
      <c r="C30" s="27"/>
      <c r="D30" s="11">
        <f t="shared" si="2"/>
        <v>0.99000000000000021</v>
      </c>
      <c r="E30" s="19">
        <f t="shared" ref="E30:M30" si="14">(($D$30*E17*(1-$F$10))-$F$8-$F$11)-(($L$7*$L$9*(1-$L$10))-$L$8-$L$11)</f>
        <v>-79.999999999999773</v>
      </c>
      <c r="F30" s="12">
        <f t="shared" si="14"/>
        <v>-40.39999999999975</v>
      </c>
      <c r="G30" s="12">
        <f t="shared" si="14"/>
        <v>-0.79999999999972715</v>
      </c>
      <c r="H30" s="12">
        <f t="shared" si="14"/>
        <v>38.800000000000182</v>
      </c>
      <c r="I30" s="12">
        <f t="shared" si="14"/>
        <v>78.400000000000205</v>
      </c>
      <c r="J30" s="12">
        <f t="shared" si="14"/>
        <v>118.00000000000023</v>
      </c>
      <c r="K30" s="12">
        <f t="shared" si="14"/>
        <v>157.60000000000014</v>
      </c>
      <c r="L30" s="12">
        <f t="shared" si="14"/>
        <v>197.20000000000027</v>
      </c>
      <c r="M30" s="20">
        <f t="shared" si="14"/>
        <v>236.80000000000018</v>
      </c>
      <c r="N30" s="5"/>
      <c r="O30" s="28"/>
      <c r="Q30" s="35"/>
    </row>
    <row r="31" spans="1:17" x14ac:dyDescent="0.35">
      <c r="A31" s="33"/>
      <c r="C31" s="27"/>
      <c r="D31" s="11">
        <f t="shared" si="2"/>
        <v>1.0100000000000002</v>
      </c>
      <c r="E31" s="19">
        <f t="shared" ref="E31:M31" si="15">(($D$31*E17*(1-$F$10))-$F$8-$F$11)-(($L$7*$L$9*(1-$L$10))-$L$8-$L$11)</f>
        <v>-63.999999999999773</v>
      </c>
      <c r="F31" s="12">
        <f t="shared" si="15"/>
        <v>-23.599999999999795</v>
      </c>
      <c r="G31" s="12">
        <f t="shared" si="15"/>
        <v>16.800000000000182</v>
      </c>
      <c r="H31" s="12">
        <f t="shared" si="15"/>
        <v>57.200000000000273</v>
      </c>
      <c r="I31" s="12">
        <f t="shared" si="15"/>
        <v>97.60000000000025</v>
      </c>
      <c r="J31" s="12">
        <f t="shared" si="15"/>
        <v>138.00000000000023</v>
      </c>
      <c r="K31" s="12">
        <f t="shared" si="15"/>
        <v>178.40000000000032</v>
      </c>
      <c r="L31" s="12">
        <f t="shared" si="15"/>
        <v>218.80000000000018</v>
      </c>
      <c r="M31" s="20">
        <f t="shared" si="15"/>
        <v>259.20000000000027</v>
      </c>
      <c r="N31" s="5"/>
      <c r="O31" s="28"/>
      <c r="Q31" s="35"/>
    </row>
    <row r="32" spans="1:17" x14ac:dyDescent="0.35">
      <c r="A32" s="33"/>
      <c r="C32" s="27"/>
      <c r="D32" s="11">
        <f t="shared" si="2"/>
        <v>1.0300000000000002</v>
      </c>
      <c r="E32" s="19">
        <f t="shared" ref="E32:M32" si="16">(($D$32*E17*(1-$F$10))-$F$8-$F$11)-(($L$7*$L$9*(1-$L$10))-$L$8-$L$11)</f>
        <v>-47.999999999999773</v>
      </c>
      <c r="F32" s="12">
        <f t="shared" si="16"/>
        <v>-6.7999999999997272</v>
      </c>
      <c r="G32" s="12">
        <f t="shared" si="16"/>
        <v>34.400000000000205</v>
      </c>
      <c r="H32" s="12">
        <f t="shared" si="16"/>
        <v>75.60000000000025</v>
      </c>
      <c r="I32" s="12">
        <f t="shared" si="16"/>
        <v>116.80000000000018</v>
      </c>
      <c r="J32" s="12">
        <f t="shared" si="16"/>
        <v>158.00000000000023</v>
      </c>
      <c r="K32" s="12">
        <f t="shared" si="16"/>
        <v>199.20000000000027</v>
      </c>
      <c r="L32" s="12">
        <f t="shared" si="16"/>
        <v>240.40000000000032</v>
      </c>
      <c r="M32" s="20">
        <f t="shared" si="16"/>
        <v>281.60000000000036</v>
      </c>
      <c r="N32" s="5"/>
      <c r="O32" s="28"/>
      <c r="Q32" s="35"/>
    </row>
    <row r="33" spans="1:17" ht="18.600000000000001" thickBot="1" x14ac:dyDescent="0.4">
      <c r="A33" s="33"/>
      <c r="C33" s="27"/>
      <c r="D33" s="11">
        <f t="shared" si="2"/>
        <v>1.0500000000000003</v>
      </c>
      <c r="E33" s="21">
        <f t="shared" ref="E33:M33" si="17">(($D$33*E17*(1-$F$10))-$F$8-$F$11)-(($L$7*$L$9*(1-$L$10))-$L$8-$L$11)</f>
        <v>-31.999999999999773</v>
      </c>
      <c r="F33" s="22">
        <f t="shared" si="17"/>
        <v>10.000000000000227</v>
      </c>
      <c r="G33" s="22">
        <f t="shared" si="17"/>
        <v>52.000000000000227</v>
      </c>
      <c r="H33" s="22">
        <f t="shared" si="17"/>
        <v>94.000000000000227</v>
      </c>
      <c r="I33" s="22">
        <f t="shared" si="17"/>
        <v>136.00000000000023</v>
      </c>
      <c r="J33" s="22">
        <f t="shared" si="17"/>
        <v>178.00000000000023</v>
      </c>
      <c r="K33" s="22">
        <f t="shared" si="17"/>
        <v>220.00000000000045</v>
      </c>
      <c r="L33" s="22">
        <f t="shared" si="17"/>
        <v>262.00000000000045</v>
      </c>
      <c r="M33" s="23">
        <f t="shared" si="17"/>
        <v>304.00000000000045</v>
      </c>
      <c r="N33" s="5"/>
      <c r="O33" s="28"/>
      <c r="Q33" s="35"/>
    </row>
    <row r="34" spans="1:17" ht="18.600000000000001" thickBot="1" x14ac:dyDescent="0.4">
      <c r="A34" s="33"/>
      <c r="C34" s="29"/>
      <c r="D34" s="30"/>
      <c r="E34" s="38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5">
      <c r="A35" s="33"/>
      <c r="Q35" s="35"/>
    </row>
    <row r="36" spans="1:17" x14ac:dyDescent="0.35">
      <c r="A36" s="33"/>
      <c r="C36" s="37" t="s">
        <v>26</v>
      </c>
      <c r="Q36" s="35"/>
    </row>
    <row r="37" spans="1:17" x14ac:dyDescent="0.35">
      <c r="A37" s="33"/>
      <c r="C37" s="37" t="s">
        <v>27</v>
      </c>
      <c r="Q37" s="35"/>
    </row>
    <row r="38" spans="1:17" x14ac:dyDescent="0.35">
      <c r="A38" s="33"/>
      <c r="C38" s="37" t="s">
        <v>28</v>
      </c>
      <c r="Q38" s="35"/>
    </row>
    <row r="39" spans="1:17" x14ac:dyDescent="0.35">
      <c r="A39" s="33"/>
      <c r="Q39" s="35"/>
    </row>
    <row r="40" spans="1:17" x14ac:dyDescent="0.3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122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21" priority="54" operator="greaterThan">
      <formula>0</formula>
    </cfRule>
    <cfRule type="cellIs" dxfId="120" priority="55" operator="greaterThan">
      <formula>0</formula>
    </cfRule>
  </conditionalFormatting>
  <conditionalFormatting sqref="E18:M33">
    <cfRule type="cellIs" dxfId="119" priority="53" operator="greaterThan">
      <formula>0</formula>
    </cfRule>
  </conditionalFormatting>
  <conditionalFormatting sqref="F18">
    <cfRule type="cellIs" dxfId="118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17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16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15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14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3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12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11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10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09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08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07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06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05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04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3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02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01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00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99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98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97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96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95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4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3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40"/>
  <sheetViews>
    <sheetView topLeftCell="F1" zoomScale="75" zoomScaleNormal="75" workbookViewId="0">
      <selection activeCell="O2" sqref="O2"/>
    </sheetView>
  </sheetViews>
  <sheetFormatPr defaultRowHeight="18" x14ac:dyDescent="0.35"/>
  <cols>
    <col min="1" max="1" width="4.109375" style="1" customWidth="1"/>
    <col min="2" max="2" width="9.109375" style="1"/>
    <col min="3" max="3" width="12.88671875" style="1" bestFit="1" customWidth="1"/>
    <col min="4" max="4" width="9.6640625" style="1" bestFit="1" customWidth="1"/>
    <col min="5" max="5" width="10.6640625" style="1" customWidth="1"/>
    <col min="6" max="6" width="12.44140625" style="1" customWidth="1"/>
    <col min="7" max="7" width="12.6640625" style="1" customWidth="1"/>
    <col min="8" max="8" width="11.6640625" style="1" customWidth="1"/>
    <col min="9" max="9" width="12.88671875" style="1" customWidth="1"/>
    <col min="10" max="10" width="12.33203125" style="1" bestFit="1" customWidth="1"/>
    <col min="11" max="11" width="11.88671875" style="1" customWidth="1"/>
    <col min="12" max="13" width="12.88671875" style="1" bestFit="1" customWidth="1"/>
    <col min="14" max="14" width="9.5546875" style="1" customWidth="1"/>
    <col min="16" max="16" width="9.33203125" bestFit="1" customWidth="1"/>
    <col min="17" max="17" width="3.5546875" customWidth="1"/>
    <col min="18" max="18" width="12.109375" customWidth="1"/>
    <col min="19" max="19" width="11.44140625" customWidth="1"/>
    <col min="20" max="20" width="11.33203125" customWidth="1"/>
    <col min="21" max="21" width="10" customWidth="1"/>
    <col min="22" max="22" width="11.109375" customWidth="1"/>
    <col min="23" max="23" width="12" customWidth="1"/>
    <col min="24" max="24" width="10.5546875" customWidth="1"/>
    <col min="25" max="25" width="12.88671875" customWidth="1"/>
    <col min="26" max="26" width="12.5546875" customWidth="1"/>
    <col min="27" max="27" width="12" customWidth="1"/>
    <col min="28" max="28" width="11.109375" customWidth="1"/>
    <col min="29" max="29" width="14.33203125" customWidth="1"/>
    <col min="30" max="31" width="12.5546875" customWidth="1"/>
    <col min="32" max="32" width="13.109375" customWidth="1"/>
    <col min="33" max="33" width="12.33203125" customWidth="1"/>
    <col min="34" max="34" width="10.5546875" customWidth="1"/>
    <col min="35" max="35" width="11.33203125" customWidth="1"/>
    <col min="36" max="36" width="12" customWidth="1"/>
    <col min="37" max="37" width="10.33203125" customWidth="1"/>
    <col min="38" max="38" width="10.6640625" customWidth="1"/>
    <col min="39" max="39" width="12.44140625" customWidth="1"/>
  </cols>
  <sheetData>
    <row r="1" spans="1:39" x14ac:dyDescent="0.3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5">
      <c r="A2" s="33"/>
      <c r="C2" s="2" t="s">
        <v>15</v>
      </c>
      <c r="D2" s="2"/>
      <c r="F2" s="2"/>
      <c r="G2" s="2"/>
      <c r="I2" s="2"/>
      <c r="J2" s="2"/>
      <c r="L2" s="3"/>
      <c r="O2" s="4" t="s">
        <v>40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5">
      <c r="A3" s="33"/>
      <c r="C3" s="2" t="s">
        <v>16</v>
      </c>
      <c r="D3" s="2"/>
      <c r="F3" s="2"/>
      <c r="G3" s="2"/>
      <c r="I3" s="2"/>
      <c r="J3" s="2"/>
      <c r="L3" s="3"/>
      <c r="O3" s="4"/>
      <c r="P3" s="2"/>
      <c r="Q3" s="34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5">
      <c r="A4" s="33"/>
      <c r="C4" s="2" t="s">
        <v>17</v>
      </c>
      <c r="Q4" s="35"/>
    </row>
    <row r="5" spans="1:39" ht="18.600000000000001" thickBot="1" x14ac:dyDescent="0.4">
      <c r="A5" s="33"/>
      <c r="Q5" s="35"/>
    </row>
    <row r="6" spans="1:39" ht="21" x14ac:dyDescent="0.4">
      <c r="A6" s="33"/>
      <c r="C6" s="24"/>
      <c r="D6" s="25"/>
      <c r="E6" s="25"/>
      <c r="F6" s="25"/>
      <c r="G6" s="25"/>
      <c r="H6" s="25"/>
      <c r="I6" s="36" t="s">
        <v>2</v>
      </c>
      <c r="J6" s="25"/>
      <c r="K6" s="25"/>
      <c r="L6" s="25"/>
      <c r="M6" s="25"/>
      <c r="N6" s="25"/>
      <c r="O6" s="26"/>
      <c r="Q6" s="35"/>
    </row>
    <row r="7" spans="1:39" x14ac:dyDescent="0.35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5">
      <c r="A8" s="33"/>
      <c r="C8" s="27"/>
      <c r="D8" s="5"/>
      <c r="E8" s="7" t="s">
        <v>3</v>
      </c>
      <c r="F8" s="39">
        <v>761</v>
      </c>
      <c r="G8" s="5" t="s">
        <v>5</v>
      </c>
      <c r="H8" s="5"/>
      <c r="I8" s="5"/>
      <c r="J8" s="5"/>
      <c r="K8" s="7" t="s">
        <v>4</v>
      </c>
      <c r="L8" s="39">
        <v>629</v>
      </c>
      <c r="M8" s="5" t="s">
        <v>5</v>
      </c>
      <c r="N8" s="5"/>
      <c r="O8" s="28"/>
      <c r="Q8" s="35"/>
    </row>
    <row r="9" spans="1:39" x14ac:dyDescent="0.35">
      <c r="A9" s="33"/>
      <c r="C9" s="27"/>
      <c r="D9" s="5"/>
      <c r="E9" s="7" t="s">
        <v>9</v>
      </c>
      <c r="F9" s="40">
        <v>1050</v>
      </c>
      <c r="G9" s="5" t="s">
        <v>0</v>
      </c>
      <c r="H9" s="5"/>
      <c r="I9" s="5"/>
      <c r="J9" s="5"/>
      <c r="K9" s="7" t="s">
        <v>8</v>
      </c>
      <c r="L9" s="40">
        <v>160</v>
      </c>
      <c r="M9" s="5" t="s">
        <v>1</v>
      </c>
      <c r="N9" s="5"/>
      <c r="O9" s="28"/>
      <c r="Q9" s="35"/>
    </row>
    <row r="10" spans="1:39" x14ac:dyDescent="0.35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13</v>
      </c>
      <c r="L10" s="41">
        <v>0.2</v>
      </c>
      <c r="M10" s="5" t="s">
        <v>10</v>
      </c>
      <c r="N10" s="5"/>
      <c r="O10" s="28"/>
      <c r="Q10" s="35"/>
    </row>
    <row r="11" spans="1:39" x14ac:dyDescent="0.35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14</v>
      </c>
      <c r="L11" s="39">
        <v>0</v>
      </c>
      <c r="M11" s="5" t="s">
        <v>5</v>
      </c>
      <c r="N11" s="5"/>
      <c r="O11" s="28"/>
      <c r="Q11" s="35"/>
    </row>
    <row r="12" spans="1:39" x14ac:dyDescent="0.35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5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5"/>
    </row>
    <row r="14" spans="1:39" hidden="1" x14ac:dyDescent="0.35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5"/>
    </row>
    <row r="15" spans="1:39" x14ac:dyDescent="0.35">
      <c r="A15" s="33"/>
      <c r="C15" s="27"/>
      <c r="D15" s="5"/>
      <c r="E15" s="5"/>
      <c r="F15" s="13"/>
      <c r="G15" s="5"/>
      <c r="H15" s="32"/>
      <c r="I15" s="8" t="s">
        <v>37</v>
      </c>
      <c r="J15" s="5"/>
      <c r="K15" s="5"/>
      <c r="L15" s="5"/>
      <c r="M15" s="5"/>
      <c r="N15" s="5"/>
      <c r="O15" s="28"/>
      <c r="Q15" s="35"/>
    </row>
    <row r="16" spans="1:39" x14ac:dyDescent="0.35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8.600000000000001" thickBot="1" x14ac:dyDescent="0.4">
      <c r="A17" s="33"/>
      <c r="C17" s="27"/>
      <c r="D17" s="5"/>
      <c r="E17" s="10">
        <v>4</v>
      </c>
      <c r="F17" s="11">
        <f t="shared" ref="F17:M17" si="0">E17+0.25</f>
        <v>4.25</v>
      </c>
      <c r="G17" s="11">
        <f t="shared" si="0"/>
        <v>4.5</v>
      </c>
      <c r="H17" s="11">
        <f t="shared" si="0"/>
        <v>4.75</v>
      </c>
      <c r="I17" s="11">
        <f t="shared" si="0"/>
        <v>5</v>
      </c>
      <c r="J17" s="11">
        <f t="shared" si="0"/>
        <v>5.25</v>
      </c>
      <c r="K17" s="11">
        <f t="shared" si="0"/>
        <v>5.5</v>
      </c>
      <c r="L17" s="11">
        <f t="shared" si="0"/>
        <v>5.75</v>
      </c>
      <c r="M17" s="11">
        <f t="shared" si="0"/>
        <v>6</v>
      </c>
      <c r="N17" s="5"/>
      <c r="O17" s="28"/>
      <c r="Q17" s="35"/>
    </row>
    <row r="18" spans="1:17" x14ac:dyDescent="0.35">
      <c r="A18" s="33"/>
      <c r="C18" s="27"/>
      <c r="D18" s="10">
        <v>0.7</v>
      </c>
      <c r="E18" s="16">
        <f t="shared" ref="E18:M18" si="1">(($D$18*$F$9*(1-$F$10))-$F$8-$F$11)-((E17*$L$9*(1-$L$10))-$L$8-$L$11)</f>
        <v>-56</v>
      </c>
      <c r="F18" s="17">
        <f t="shared" si="1"/>
        <v>-88</v>
      </c>
      <c r="G18" s="17">
        <f t="shared" si="1"/>
        <v>-120</v>
      </c>
      <c r="H18" s="17">
        <f t="shared" si="1"/>
        <v>-152</v>
      </c>
      <c r="I18" s="17">
        <f t="shared" si="1"/>
        <v>-184</v>
      </c>
      <c r="J18" s="17">
        <f t="shared" si="1"/>
        <v>-216</v>
      </c>
      <c r="K18" s="17">
        <f t="shared" si="1"/>
        <v>-248</v>
      </c>
      <c r="L18" s="17">
        <f t="shared" si="1"/>
        <v>-280</v>
      </c>
      <c r="M18" s="18">
        <f t="shared" si="1"/>
        <v>-312</v>
      </c>
      <c r="N18" s="5"/>
      <c r="O18" s="28"/>
      <c r="Q18" s="35"/>
    </row>
    <row r="19" spans="1:17" x14ac:dyDescent="0.35">
      <c r="A19" s="33"/>
      <c r="C19" s="27"/>
      <c r="D19" s="11">
        <f t="shared" ref="D19:D33" si="2">D18+0.02</f>
        <v>0.72</v>
      </c>
      <c r="E19" s="19">
        <f t="shared" ref="E19:M19" si="3">(($D$19*$F$9*(1-$F$10))-$F$8-$F$11)-((E17*$L$9*(1-$L$10))-$L$8-$L$11)</f>
        <v>-39.199999999999932</v>
      </c>
      <c r="F19" s="12">
        <f t="shared" si="3"/>
        <v>-71.199999999999932</v>
      </c>
      <c r="G19" s="12">
        <f t="shared" si="3"/>
        <v>-103.19999999999993</v>
      </c>
      <c r="H19" s="12">
        <f t="shared" si="3"/>
        <v>-135.19999999999993</v>
      </c>
      <c r="I19" s="12">
        <f t="shared" si="3"/>
        <v>-167.19999999999993</v>
      </c>
      <c r="J19" s="12">
        <f t="shared" si="3"/>
        <v>-199.19999999999993</v>
      </c>
      <c r="K19" s="12">
        <f t="shared" si="3"/>
        <v>-231.19999999999993</v>
      </c>
      <c r="L19" s="12">
        <f t="shared" si="3"/>
        <v>-263.19999999999993</v>
      </c>
      <c r="M19" s="20">
        <f t="shared" si="3"/>
        <v>-295.19999999999993</v>
      </c>
      <c r="N19" s="5"/>
      <c r="O19" s="28"/>
      <c r="Q19" s="35"/>
    </row>
    <row r="20" spans="1:17" x14ac:dyDescent="0.35">
      <c r="A20" s="33"/>
      <c r="C20" s="27"/>
      <c r="D20" s="11">
        <f t="shared" si="2"/>
        <v>0.74</v>
      </c>
      <c r="E20" s="19">
        <f t="shared" ref="E20:M20" si="4">(($D$20*$F$9*(1-$F$10))-$F$8-$F$11)-((E17*$L$9*(1-$L$10))-$L$8-$L$11)</f>
        <v>-22.399999999999977</v>
      </c>
      <c r="F20" s="12">
        <f t="shared" si="4"/>
        <v>-54.399999999999977</v>
      </c>
      <c r="G20" s="12">
        <f t="shared" si="4"/>
        <v>-86.399999999999977</v>
      </c>
      <c r="H20" s="12">
        <f t="shared" si="4"/>
        <v>-118.39999999999998</v>
      </c>
      <c r="I20" s="12">
        <f t="shared" si="4"/>
        <v>-150.39999999999998</v>
      </c>
      <c r="J20" s="12">
        <f t="shared" si="4"/>
        <v>-182.39999999999998</v>
      </c>
      <c r="K20" s="12">
        <f t="shared" si="4"/>
        <v>-214.39999999999998</v>
      </c>
      <c r="L20" s="12">
        <f t="shared" si="4"/>
        <v>-246.39999999999998</v>
      </c>
      <c r="M20" s="20">
        <f t="shared" si="4"/>
        <v>-278.39999999999998</v>
      </c>
      <c r="N20" s="5"/>
      <c r="O20" s="28"/>
      <c r="Q20" s="35"/>
    </row>
    <row r="21" spans="1:17" x14ac:dyDescent="0.35">
      <c r="A21" s="33"/>
      <c r="C21" s="27"/>
      <c r="D21" s="11">
        <f t="shared" si="2"/>
        <v>0.76</v>
      </c>
      <c r="E21" s="19">
        <f t="shared" ref="E21:M21" si="5">(($D$21*$F$9*(1-$F$10))-$F$8-$F$11)-((E17*$L$9*(1-$L$10))-$L$8-$L$11)</f>
        <v>-5.5999999999999091</v>
      </c>
      <c r="F21" s="12">
        <f t="shared" si="5"/>
        <v>-37.599999999999909</v>
      </c>
      <c r="G21" s="12">
        <f t="shared" si="5"/>
        <v>-69.599999999999909</v>
      </c>
      <c r="H21" s="12">
        <f t="shared" si="5"/>
        <v>-101.59999999999991</v>
      </c>
      <c r="I21" s="12">
        <f t="shared" si="5"/>
        <v>-133.59999999999991</v>
      </c>
      <c r="J21" s="12">
        <f t="shared" si="5"/>
        <v>-165.59999999999991</v>
      </c>
      <c r="K21" s="12">
        <f t="shared" si="5"/>
        <v>-197.59999999999991</v>
      </c>
      <c r="L21" s="12">
        <f t="shared" si="5"/>
        <v>-229.59999999999991</v>
      </c>
      <c r="M21" s="20">
        <f t="shared" si="5"/>
        <v>-261.59999999999991</v>
      </c>
      <c r="N21" s="5"/>
      <c r="O21" s="28"/>
      <c r="Q21" s="35"/>
    </row>
    <row r="22" spans="1:17" x14ac:dyDescent="0.35">
      <c r="A22" s="33"/>
      <c r="C22" s="27"/>
      <c r="D22" s="11">
        <f t="shared" si="2"/>
        <v>0.78</v>
      </c>
      <c r="E22" s="19">
        <f t="shared" ref="E22:M22" si="6">(($D$22*$F$9*(1-$F$10))-$F$8-$F$11)-((E17*$L$9*(1-$L$10))-$L$8-$L$11)</f>
        <v>11.200000000000045</v>
      </c>
      <c r="F22" s="12">
        <f t="shared" si="6"/>
        <v>-20.799999999999955</v>
      </c>
      <c r="G22" s="12">
        <f t="shared" si="6"/>
        <v>-52.799999999999955</v>
      </c>
      <c r="H22" s="12">
        <f t="shared" si="6"/>
        <v>-84.799999999999955</v>
      </c>
      <c r="I22" s="12">
        <f t="shared" si="6"/>
        <v>-116.79999999999995</v>
      </c>
      <c r="J22" s="12">
        <f t="shared" si="6"/>
        <v>-148.79999999999995</v>
      </c>
      <c r="K22" s="12">
        <f t="shared" si="6"/>
        <v>-180.79999999999995</v>
      </c>
      <c r="L22" s="12">
        <f t="shared" si="6"/>
        <v>-212.79999999999995</v>
      </c>
      <c r="M22" s="20">
        <f t="shared" si="6"/>
        <v>-244.79999999999995</v>
      </c>
      <c r="N22" s="5"/>
      <c r="O22" s="28"/>
      <c r="Q22" s="35"/>
    </row>
    <row r="23" spans="1:17" x14ac:dyDescent="0.35">
      <c r="A23" s="33"/>
      <c r="C23" s="27"/>
      <c r="D23" s="11">
        <f t="shared" si="2"/>
        <v>0.8</v>
      </c>
      <c r="E23" s="19">
        <f t="shared" ref="E23:M23" si="7">(($D$23*$F$9*(1-$F$10))-$F$8-$F$11)-((E17*$L$9*(1-$L$10))-$L$8-$L$11)</f>
        <v>28</v>
      </c>
      <c r="F23" s="12">
        <f t="shared" si="7"/>
        <v>-4</v>
      </c>
      <c r="G23" s="12">
        <f t="shared" si="7"/>
        <v>-36</v>
      </c>
      <c r="H23" s="12">
        <f t="shared" si="7"/>
        <v>-68</v>
      </c>
      <c r="I23" s="12">
        <f t="shared" si="7"/>
        <v>-100</v>
      </c>
      <c r="J23" s="12">
        <f t="shared" si="7"/>
        <v>-132</v>
      </c>
      <c r="K23" s="12">
        <f t="shared" si="7"/>
        <v>-164</v>
      </c>
      <c r="L23" s="12">
        <f t="shared" si="7"/>
        <v>-196</v>
      </c>
      <c r="M23" s="20">
        <f t="shared" si="7"/>
        <v>-228</v>
      </c>
      <c r="N23" s="5"/>
      <c r="O23" s="28"/>
      <c r="Q23" s="35"/>
    </row>
    <row r="24" spans="1:17" x14ac:dyDescent="0.35">
      <c r="A24" s="33"/>
      <c r="C24" s="27"/>
      <c r="D24" s="11">
        <f t="shared" si="2"/>
        <v>0.82000000000000006</v>
      </c>
      <c r="E24" s="19">
        <f t="shared" ref="E24:M24" si="8">(($D$24*$F$9*(1-$F$10))-$F$8-$F$11)-((E17*$L$9*(1-$L$10))-$L$8-$L$11)</f>
        <v>44.800000000000182</v>
      </c>
      <c r="F24" s="12">
        <f t="shared" si="8"/>
        <v>12.800000000000182</v>
      </c>
      <c r="G24" s="12">
        <f t="shared" si="8"/>
        <v>-19.199999999999818</v>
      </c>
      <c r="H24" s="12">
        <f t="shared" si="8"/>
        <v>-51.199999999999818</v>
      </c>
      <c r="I24" s="12">
        <f t="shared" si="8"/>
        <v>-83.199999999999818</v>
      </c>
      <c r="J24" s="12">
        <f t="shared" si="8"/>
        <v>-115.19999999999982</v>
      </c>
      <c r="K24" s="12">
        <f t="shared" si="8"/>
        <v>-147.19999999999982</v>
      </c>
      <c r="L24" s="12">
        <f t="shared" si="8"/>
        <v>-179.19999999999982</v>
      </c>
      <c r="M24" s="20">
        <f t="shared" si="8"/>
        <v>-211.19999999999982</v>
      </c>
      <c r="N24" s="5"/>
      <c r="O24" s="28"/>
      <c r="Q24" s="35"/>
    </row>
    <row r="25" spans="1:17" x14ac:dyDescent="0.35">
      <c r="A25" s="33"/>
      <c r="C25" s="27"/>
      <c r="D25" s="11">
        <f t="shared" si="2"/>
        <v>0.84000000000000008</v>
      </c>
      <c r="E25" s="19">
        <f t="shared" ref="E25:M25" si="9">(($D$25*$F$9*(1-$F$10))-$F$8-$F$11)-((E17*$L$9*(1-$L$10))-$L$8-$L$11)</f>
        <v>61.600000000000136</v>
      </c>
      <c r="F25" s="12">
        <f t="shared" si="9"/>
        <v>29.600000000000136</v>
      </c>
      <c r="G25" s="12">
        <f t="shared" si="9"/>
        <v>-2.3999999999998636</v>
      </c>
      <c r="H25" s="12">
        <f t="shared" si="9"/>
        <v>-34.399999999999864</v>
      </c>
      <c r="I25" s="12">
        <f t="shared" si="9"/>
        <v>-66.399999999999864</v>
      </c>
      <c r="J25" s="12">
        <f t="shared" si="9"/>
        <v>-98.399999999999864</v>
      </c>
      <c r="K25" s="12">
        <f t="shared" si="9"/>
        <v>-130.39999999999986</v>
      </c>
      <c r="L25" s="12">
        <f t="shared" si="9"/>
        <v>-162.39999999999986</v>
      </c>
      <c r="M25" s="20">
        <f t="shared" si="9"/>
        <v>-194.39999999999986</v>
      </c>
      <c r="N25" s="5"/>
      <c r="O25" s="28"/>
      <c r="Q25" s="35"/>
    </row>
    <row r="26" spans="1:17" x14ac:dyDescent="0.35">
      <c r="A26" s="33"/>
      <c r="C26" s="27"/>
      <c r="D26" s="11">
        <f t="shared" si="2"/>
        <v>0.8600000000000001</v>
      </c>
      <c r="E26" s="19">
        <f t="shared" ref="E26:M26" si="10">(($D$26*$F$9*(1-$F$10))-$F$8-$F$11)-((E17*$L$9*(1-$L$10))-$L$8-$L$11)</f>
        <v>78.400000000000091</v>
      </c>
      <c r="F26" s="12">
        <f t="shared" si="10"/>
        <v>46.400000000000091</v>
      </c>
      <c r="G26" s="12">
        <f t="shared" si="10"/>
        <v>14.400000000000091</v>
      </c>
      <c r="H26" s="12">
        <f t="shared" si="10"/>
        <v>-17.599999999999909</v>
      </c>
      <c r="I26" s="12">
        <f t="shared" si="10"/>
        <v>-49.599999999999909</v>
      </c>
      <c r="J26" s="12">
        <f t="shared" si="10"/>
        <v>-81.599999999999909</v>
      </c>
      <c r="K26" s="12">
        <f t="shared" si="10"/>
        <v>-113.59999999999991</v>
      </c>
      <c r="L26" s="12">
        <f t="shared" si="10"/>
        <v>-145.59999999999991</v>
      </c>
      <c r="M26" s="20">
        <f t="shared" si="10"/>
        <v>-177.59999999999991</v>
      </c>
      <c r="N26" s="5"/>
      <c r="O26" s="28"/>
      <c r="Q26" s="35"/>
    </row>
    <row r="27" spans="1:17" x14ac:dyDescent="0.35">
      <c r="A27" s="33"/>
      <c r="C27" s="27"/>
      <c r="D27" s="11">
        <f t="shared" si="2"/>
        <v>0.88000000000000012</v>
      </c>
      <c r="E27" s="19">
        <f t="shared" ref="E27:M27" si="11">(($D$27*$F$9*(1-$F$10))-$F$8-$F$11)-((E17*$L$9*(1-$L$10))-$L$8-$L$11)</f>
        <v>95.200000000000159</v>
      </c>
      <c r="F27" s="12">
        <f t="shared" si="11"/>
        <v>63.200000000000159</v>
      </c>
      <c r="G27" s="12">
        <f t="shared" si="11"/>
        <v>31.200000000000159</v>
      </c>
      <c r="H27" s="12">
        <f t="shared" si="11"/>
        <v>-0.79999999999984084</v>
      </c>
      <c r="I27" s="12">
        <f t="shared" si="11"/>
        <v>-32.799999999999841</v>
      </c>
      <c r="J27" s="12">
        <f t="shared" si="11"/>
        <v>-64.799999999999841</v>
      </c>
      <c r="K27" s="12">
        <f t="shared" si="11"/>
        <v>-96.799999999999841</v>
      </c>
      <c r="L27" s="12">
        <f t="shared" si="11"/>
        <v>-128.79999999999984</v>
      </c>
      <c r="M27" s="20">
        <f t="shared" si="11"/>
        <v>-160.79999999999984</v>
      </c>
      <c r="N27" s="5"/>
      <c r="O27" s="28"/>
      <c r="Q27" s="35"/>
    </row>
    <row r="28" spans="1:17" x14ac:dyDescent="0.35">
      <c r="A28" s="33"/>
      <c r="C28" s="27"/>
      <c r="D28" s="11">
        <f t="shared" si="2"/>
        <v>0.90000000000000013</v>
      </c>
      <c r="E28" s="19">
        <f t="shared" ref="E28:M28" si="12">(($D$28*$F$9*(1-$F$10))-$F$8-$F$11)-((E17*$L$9*(1-$L$10))-$L$8-$L$11)</f>
        <v>112.00000000000011</v>
      </c>
      <c r="F28" s="12">
        <f t="shared" si="12"/>
        <v>80.000000000000114</v>
      </c>
      <c r="G28" s="12">
        <f t="shared" si="12"/>
        <v>48.000000000000114</v>
      </c>
      <c r="H28" s="12">
        <f t="shared" si="12"/>
        <v>16.000000000000114</v>
      </c>
      <c r="I28" s="12">
        <f t="shared" si="12"/>
        <v>-15.999999999999886</v>
      </c>
      <c r="J28" s="12">
        <f t="shared" si="12"/>
        <v>-47.999999999999886</v>
      </c>
      <c r="K28" s="12">
        <f t="shared" si="12"/>
        <v>-79.999999999999886</v>
      </c>
      <c r="L28" s="12">
        <f t="shared" si="12"/>
        <v>-111.99999999999989</v>
      </c>
      <c r="M28" s="20">
        <f t="shared" si="12"/>
        <v>-143.99999999999989</v>
      </c>
      <c r="N28" s="5"/>
      <c r="O28" s="28"/>
      <c r="Q28" s="35"/>
    </row>
    <row r="29" spans="1:17" x14ac:dyDescent="0.35">
      <c r="A29" s="33"/>
      <c r="C29" s="27"/>
      <c r="D29" s="11">
        <f t="shared" si="2"/>
        <v>0.92000000000000015</v>
      </c>
      <c r="E29" s="19">
        <f t="shared" ref="E29:M29" si="13">(($D$29*$F$9*(1-$F$10))-$F$8-$F$11)-((E17*$L$9*(1-$L$10))-$L$8-$L$11)</f>
        <v>128.80000000000018</v>
      </c>
      <c r="F29" s="12">
        <f t="shared" si="13"/>
        <v>96.800000000000182</v>
      </c>
      <c r="G29" s="12">
        <f t="shared" si="13"/>
        <v>64.800000000000182</v>
      </c>
      <c r="H29" s="12">
        <f t="shared" si="13"/>
        <v>32.800000000000182</v>
      </c>
      <c r="I29" s="12">
        <f t="shared" si="13"/>
        <v>0.8000000000001819</v>
      </c>
      <c r="J29" s="12">
        <f t="shared" si="13"/>
        <v>-31.199999999999818</v>
      </c>
      <c r="K29" s="12">
        <f t="shared" si="13"/>
        <v>-63.199999999999818</v>
      </c>
      <c r="L29" s="12">
        <f t="shared" si="13"/>
        <v>-95.199999999999818</v>
      </c>
      <c r="M29" s="20">
        <f t="shared" si="13"/>
        <v>-127.19999999999982</v>
      </c>
      <c r="N29" s="5"/>
      <c r="O29" s="28"/>
      <c r="Q29" s="35"/>
    </row>
    <row r="30" spans="1:17" x14ac:dyDescent="0.35">
      <c r="A30" s="33"/>
      <c r="C30" s="27"/>
      <c r="D30" s="11">
        <f t="shared" si="2"/>
        <v>0.94000000000000017</v>
      </c>
      <c r="E30" s="19">
        <f t="shared" ref="E30:M30" si="14">(($D$30*$F$9*(1-$F$10))-$F$8-$F$11)-((E17*$L$9*(1-$L$10))-$L$8-$L$11)</f>
        <v>145.60000000000025</v>
      </c>
      <c r="F30" s="12">
        <f t="shared" si="14"/>
        <v>113.60000000000025</v>
      </c>
      <c r="G30" s="12">
        <f t="shared" si="14"/>
        <v>81.60000000000025</v>
      </c>
      <c r="H30" s="12">
        <f t="shared" si="14"/>
        <v>49.60000000000025</v>
      </c>
      <c r="I30" s="12">
        <f t="shared" si="14"/>
        <v>17.60000000000025</v>
      </c>
      <c r="J30" s="12">
        <f t="shared" si="14"/>
        <v>-14.39999999999975</v>
      </c>
      <c r="K30" s="12">
        <f t="shared" si="14"/>
        <v>-46.39999999999975</v>
      </c>
      <c r="L30" s="12">
        <f t="shared" si="14"/>
        <v>-78.39999999999975</v>
      </c>
      <c r="M30" s="20">
        <f t="shared" si="14"/>
        <v>-110.39999999999975</v>
      </c>
      <c r="N30" s="5"/>
      <c r="O30" s="28"/>
      <c r="Q30" s="35"/>
    </row>
    <row r="31" spans="1:17" x14ac:dyDescent="0.35">
      <c r="A31" s="33"/>
      <c r="C31" s="27"/>
      <c r="D31" s="11">
        <f t="shared" si="2"/>
        <v>0.96000000000000019</v>
      </c>
      <c r="E31" s="19">
        <f t="shared" ref="E31:M31" si="15">(($D$31*$F$9*(1-$F$10))-$F$8-$F$11)-((E17*$L$9*(1-$L$10))-$L$8-$L$11)</f>
        <v>162.4000000000002</v>
      </c>
      <c r="F31" s="12">
        <f t="shared" si="15"/>
        <v>130.4000000000002</v>
      </c>
      <c r="G31" s="12">
        <f t="shared" si="15"/>
        <v>98.400000000000205</v>
      </c>
      <c r="H31" s="12">
        <f t="shared" si="15"/>
        <v>66.400000000000205</v>
      </c>
      <c r="I31" s="12">
        <f t="shared" si="15"/>
        <v>34.400000000000205</v>
      </c>
      <c r="J31" s="12">
        <f t="shared" si="15"/>
        <v>2.4000000000002046</v>
      </c>
      <c r="K31" s="12">
        <f t="shared" si="15"/>
        <v>-29.599999999999795</v>
      </c>
      <c r="L31" s="12">
        <f t="shared" si="15"/>
        <v>-61.599999999999795</v>
      </c>
      <c r="M31" s="20">
        <f t="shared" si="15"/>
        <v>-93.599999999999795</v>
      </c>
      <c r="N31" s="5"/>
      <c r="O31" s="28"/>
      <c r="Q31" s="35"/>
    </row>
    <row r="32" spans="1:17" x14ac:dyDescent="0.35">
      <c r="A32" s="33"/>
      <c r="C32" s="27"/>
      <c r="D32" s="11">
        <f t="shared" si="2"/>
        <v>0.9800000000000002</v>
      </c>
      <c r="E32" s="19">
        <f t="shared" ref="E32:M32" si="16">(($D$32*$F$9*(1-$F$10))-$F$8-$F$11)-((E17*$L$9*(1-$L$10))-$L$8-$L$11)</f>
        <v>179.20000000000027</v>
      </c>
      <c r="F32" s="12">
        <f t="shared" si="16"/>
        <v>147.20000000000027</v>
      </c>
      <c r="G32" s="12">
        <f t="shared" si="16"/>
        <v>115.20000000000027</v>
      </c>
      <c r="H32" s="12">
        <f t="shared" si="16"/>
        <v>83.200000000000273</v>
      </c>
      <c r="I32" s="12">
        <f t="shared" si="16"/>
        <v>51.200000000000273</v>
      </c>
      <c r="J32" s="12">
        <f t="shared" si="16"/>
        <v>19.200000000000273</v>
      </c>
      <c r="K32" s="12">
        <f t="shared" si="16"/>
        <v>-12.799999999999727</v>
      </c>
      <c r="L32" s="12">
        <f t="shared" si="16"/>
        <v>-44.799999999999727</v>
      </c>
      <c r="M32" s="20">
        <f t="shared" si="16"/>
        <v>-76.799999999999727</v>
      </c>
      <c r="N32" s="5"/>
      <c r="O32" s="28"/>
      <c r="Q32" s="35"/>
    </row>
    <row r="33" spans="1:17" ht="18.600000000000001" thickBot="1" x14ac:dyDescent="0.4">
      <c r="A33" s="33"/>
      <c r="C33" s="27"/>
      <c r="D33" s="11">
        <f t="shared" si="2"/>
        <v>1.0000000000000002</v>
      </c>
      <c r="E33" s="21">
        <f t="shared" ref="E33:M33" si="17">(($D$33*$F$9*(1-$F$10))-$F$8-$F$11)-((E17*$L$9*(1-$L$10))-$L$8-$L$11)</f>
        <v>196.00000000000023</v>
      </c>
      <c r="F33" s="22">
        <f t="shared" si="17"/>
        <v>164.00000000000023</v>
      </c>
      <c r="G33" s="22">
        <f t="shared" si="17"/>
        <v>132.00000000000023</v>
      </c>
      <c r="H33" s="22">
        <f t="shared" si="17"/>
        <v>100.00000000000023</v>
      </c>
      <c r="I33" s="22">
        <f t="shared" si="17"/>
        <v>68.000000000000227</v>
      </c>
      <c r="J33" s="22">
        <f t="shared" si="17"/>
        <v>36.000000000000227</v>
      </c>
      <c r="K33" s="22">
        <f t="shared" si="17"/>
        <v>4.0000000000002274</v>
      </c>
      <c r="L33" s="22">
        <f t="shared" si="17"/>
        <v>-27.999999999999773</v>
      </c>
      <c r="M33" s="23">
        <f t="shared" si="17"/>
        <v>-59.999999999999773</v>
      </c>
      <c r="N33" s="5"/>
      <c r="O33" s="28"/>
      <c r="Q33" s="35"/>
    </row>
    <row r="34" spans="1:17" ht="18.600000000000001" thickBot="1" x14ac:dyDescent="0.4">
      <c r="A34" s="33"/>
      <c r="C34" s="29"/>
      <c r="D34" s="30"/>
      <c r="E34" s="38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5">
      <c r="A35" s="33"/>
      <c r="Q35" s="35"/>
    </row>
    <row r="36" spans="1:17" x14ac:dyDescent="0.35">
      <c r="A36" s="33"/>
      <c r="C36" s="37" t="s">
        <v>26</v>
      </c>
      <c r="Q36" s="35"/>
    </row>
    <row r="37" spans="1:17" x14ac:dyDescent="0.35">
      <c r="A37" s="33"/>
      <c r="C37" s="37" t="s">
        <v>27</v>
      </c>
      <c r="Q37" s="35"/>
    </row>
    <row r="38" spans="1:17" x14ac:dyDescent="0.35">
      <c r="A38" s="33"/>
      <c r="C38" s="37" t="s">
        <v>28</v>
      </c>
      <c r="Q38" s="35"/>
    </row>
    <row r="39" spans="1:17" x14ac:dyDescent="0.35">
      <c r="A39" s="33"/>
      <c r="Q39" s="35"/>
    </row>
    <row r="40" spans="1:17" x14ac:dyDescent="0.3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92" priority="40" operator="greaterThan">
      <formula>0</formula>
    </cfRule>
    <cfRule type="colorScale" priority="41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91" priority="37" operator="greaterThan">
      <formula>0</formula>
    </cfRule>
    <cfRule type="cellIs" dxfId="90" priority="39" operator="greaterThan">
      <formula>0</formula>
    </cfRule>
  </conditionalFormatting>
  <conditionalFormatting sqref="E18:M33">
    <cfRule type="cellIs" dxfId="89" priority="35" operator="greaterThan">
      <formula>0</formula>
    </cfRule>
  </conditionalFormatting>
  <conditionalFormatting sqref="F18">
    <cfRule type="cellIs" dxfId="8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8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8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8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8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8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8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7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7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7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7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7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7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7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40"/>
  <sheetViews>
    <sheetView topLeftCell="D1" zoomScale="75" zoomScaleNormal="75" workbookViewId="0">
      <selection activeCell="O2" sqref="O2"/>
    </sheetView>
  </sheetViews>
  <sheetFormatPr defaultRowHeight="18" x14ac:dyDescent="0.35"/>
  <cols>
    <col min="1" max="1" width="4.109375" style="1" customWidth="1"/>
    <col min="2" max="2" width="9.109375" style="1"/>
    <col min="3" max="3" width="12.88671875" style="1" bestFit="1" customWidth="1"/>
    <col min="4" max="4" width="9.6640625" style="1" bestFit="1" customWidth="1"/>
    <col min="5" max="5" width="10.6640625" style="1" customWidth="1"/>
    <col min="6" max="6" width="12.44140625" style="1" customWidth="1"/>
    <col min="7" max="7" width="12.6640625" style="1" customWidth="1"/>
    <col min="8" max="8" width="11.6640625" style="1" customWidth="1"/>
    <col min="9" max="9" width="12.88671875" style="1" customWidth="1"/>
    <col min="10" max="10" width="12.33203125" style="1" bestFit="1" customWidth="1"/>
    <col min="11" max="11" width="11.88671875" style="1" customWidth="1"/>
    <col min="12" max="13" width="12.88671875" style="1" bestFit="1" customWidth="1"/>
    <col min="14" max="14" width="9.5546875" style="1" customWidth="1"/>
    <col min="16" max="16" width="9.33203125" bestFit="1" customWidth="1"/>
    <col min="17" max="17" width="3.5546875" customWidth="1"/>
    <col min="18" max="18" width="12.109375" customWidth="1"/>
    <col min="19" max="19" width="11.44140625" customWidth="1"/>
    <col min="20" max="20" width="11.33203125" customWidth="1"/>
    <col min="21" max="21" width="10" customWidth="1"/>
    <col min="22" max="22" width="11.109375" customWidth="1"/>
    <col min="23" max="23" width="12" customWidth="1"/>
    <col min="24" max="24" width="10.5546875" customWidth="1"/>
    <col min="25" max="25" width="12.88671875" customWidth="1"/>
    <col min="26" max="26" width="12.5546875" customWidth="1"/>
    <col min="27" max="27" width="12" customWidth="1"/>
    <col min="28" max="28" width="11.109375" customWidth="1"/>
    <col min="29" max="29" width="14.33203125" customWidth="1"/>
    <col min="30" max="31" width="12.5546875" customWidth="1"/>
    <col min="32" max="32" width="13.109375" customWidth="1"/>
    <col min="33" max="33" width="12.33203125" customWidth="1"/>
    <col min="34" max="34" width="10.5546875" customWidth="1"/>
    <col min="35" max="35" width="11.33203125" customWidth="1"/>
    <col min="36" max="36" width="12" customWidth="1"/>
    <col min="37" max="37" width="10.33203125" customWidth="1"/>
    <col min="38" max="38" width="10.6640625" customWidth="1"/>
    <col min="39" max="39" width="12.44140625" customWidth="1"/>
  </cols>
  <sheetData>
    <row r="1" spans="1:39" x14ac:dyDescent="0.3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5">
      <c r="A2" s="33"/>
      <c r="C2" s="2" t="s">
        <v>15</v>
      </c>
      <c r="D2" s="2"/>
      <c r="F2" s="2"/>
      <c r="G2" s="2"/>
      <c r="I2" s="2"/>
      <c r="J2" s="2"/>
      <c r="L2" s="3"/>
      <c r="O2" s="4" t="s">
        <v>40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5">
      <c r="A3" s="33"/>
      <c r="C3" s="2" t="s">
        <v>21</v>
      </c>
      <c r="Q3" s="35"/>
    </row>
    <row r="4" spans="1:39" x14ac:dyDescent="0.35">
      <c r="A4" s="33"/>
      <c r="C4" s="2" t="s">
        <v>22</v>
      </c>
      <c r="Q4" s="35"/>
    </row>
    <row r="5" spans="1:39" ht="18.600000000000001" thickBot="1" x14ac:dyDescent="0.4">
      <c r="A5" s="33"/>
      <c r="Q5" s="35"/>
    </row>
    <row r="6" spans="1:39" ht="21" x14ac:dyDescent="0.4">
      <c r="A6" s="33"/>
      <c r="C6" s="24"/>
      <c r="D6" s="25"/>
      <c r="E6" s="25"/>
      <c r="F6" s="25"/>
      <c r="G6" s="25"/>
      <c r="H6" s="25"/>
      <c r="I6" s="36" t="s">
        <v>6</v>
      </c>
      <c r="J6" s="25"/>
      <c r="K6" s="25"/>
      <c r="L6" s="25"/>
      <c r="M6" s="25"/>
      <c r="N6" s="25"/>
      <c r="O6" s="26"/>
      <c r="Q6" s="35"/>
    </row>
    <row r="7" spans="1:39" x14ac:dyDescent="0.35">
      <c r="A7" s="33"/>
      <c r="C7" s="27"/>
      <c r="D7" s="5"/>
      <c r="E7" s="5"/>
      <c r="F7" s="5"/>
      <c r="G7" s="5"/>
      <c r="H7" s="5"/>
      <c r="I7" s="6"/>
      <c r="J7" s="5"/>
      <c r="K7" s="7" t="s">
        <v>34</v>
      </c>
      <c r="L7" s="10">
        <v>13.5</v>
      </c>
      <c r="M7" s="5" t="s">
        <v>33</v>
      </c>
      <c r="N7" s="5"/>
      <c r="O7" s="28"/>
      <c r="Q7" s="35"/>
    </row>
    <row r="8" spans="1:39" x14ac:dyDescent="0.35">
      <c r="A8" s="33"/>
      <c r="C8" s="27"/>
      <c r="D8" s="5"/>
      <c r="E8" s="7" t="s">
        <v>3</v>
      </c>
      <c r="F8" s="39">
        <v>761</v>
      </c>
      <c r="G8" s="5" t="s">
        <v>5</v>
      </c>
      <c r="H8" s="5"/>
      <c r="I8" s="5"/>
      <c r="J8" s="5"/>
      <c r="K8" s="7" t="s">
        <v>7</v>
      </c>
      <c r="L8" s="39">
        <v>471</v>
      </c>
      <c r="M8" s="5" t="s">
        <v>5</v>
      </c>
      <c r="N8" s="5"/>
      <c r="O8" s="28"/>
      <c r="Q8" s="35"/>
    </row>
    <row r="9" spans="1:39" x14ac:dyDescent="0.35">
      <c r="A9" s="33"/>
      <c r="C9" s="27"/>
      <c r="D9" s="5"/>
      <c r="E9" s="7"/>
      <c r="F9" s="40"/>
      <c r="G9" s="5"/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5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5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5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5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5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5">
      <c r="A15" s="33"/>
      <c r="C15" s="27"/>
      <c r="D15" s="5"/>
      <c r="E15" s="5"/>
      <c r="F15" s="13"/>
      <c r="G15" s="5"/>
      <c r="H15" s="32"/>
      <c r="I15" s="8" t="s">
        <v>36</v>
      </c>
      <c r="J15" s="5"/>
      <c r="K15" s="5"/>
      <c r="L15" s="5"/>
      <c r="M15" s="5"/>
      <c r="N15" s="5"/>
      <c r="O15" s="28"/>
      <c r="Q15" s="35"/>
    </row>
    <row r="16" spans="1:39" x14ac:dyDescent="0.35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8.600000000000001" thickBot="1" x14ac:dyDescent="0.4">
      <c r="A17" s="33"/>
      <c r="C17" s="27"/>
      <c r="D17" s="5"/>
      <c r="E17" s="40">
        <v>1000</v>
      </c>
      <c r="F17" s="42">
        <f t="shared" ref="F17:M17" si="0">E17+50</f>
        <v>1050</v>
      </c>
      <c r="G17" s="42">
        <f t="shared" si="0"/>
        <v>1100</v>
      </c>
      <c r="H17" s="42">
        <f t="shared" si="0"/>
        <v>1150</v>
      </c>
      <c r="I17" s="42">
        <f t="shared" si="0"/>
        <v>1200</v>
      </c>
      <c r="J17" s="42">
        <f t="shared" si="0"/>
        <v>1250</v>
      </c>
      <c r="K17" s="42">
        <f t="shared" si="0"/>
        <v>1300</v>
      </c>
      <c r="L17" s="42">
        <f t="shared" si="0"/>
        <v>1350</v>
      </c>
      <c r="M17" s="42">
        <f t="shared" si="0"/>
        <v>1400</v>
      </c>
      <c r="N17" s="14"/>
      <c r="O17" s="28"/>
      <c r="Q17" s="35"/>
    </row>
    <row r="18" spans="1:17" x14ac:dyDescent="0.35">
      <c r="A18" s="33"/>
      <c r="C18" s="27"/>
      <c r="D18" s="10">
        <v>0.55000000000000004</v>
      </c>
      <c r="E18" s="16">
        <f t="shared" ref="E18:M18" si="1">(($D$18*E17*(1-$F$10))-$F$8-$F$11)-(($L$7*$L$9*(1-$L$10))-$L$8-$L$11)</f>
        <v>-390</v>
      </c>
      <c r="F18" s="17">
        <f t="shared" si="1"/>
        <v>-368</v>
      </c>
      <c r="G18" s="17">
        <f t="shared" si="1"/>
        <v>-346</v>
      </c>
      <c r="H18" s="17">
        <f t="shared" si="1"/>
        <v>-324</v>
      </c>
      <c r="I18" s="17">
        <f t="shared" si="1"/>
        <v>-302</v>
      </c>
      <c r="J18" s="17">
        <f t="shared" si="1"/>
        <v>-280</v>
      </c>
      <c r="K18" s="17">
        <f t="shared" si="1"/>
        <v>-257.99999999999989</v>
      </c>
      <c r="L18" s="17">
        <f t="shared" si="1"/>
        <v>-235.99999999999989</v>
      </c>
      <c r="M18" s="18">
        <f t="shared" si="1"/>
        <v>-213.99999999999989</v>
      </c>
      <c r="N18" s="5"/>
      <c r="O18" s="28"/>
      <c r="Q18" s="35"/>
    </row>
    <row r="19" spans="1:17" x14ac:dyDescent="0.35">
      <c r="A19" s="33"/>
      <c r="C19" s="27"/>
      <c r="D19" s="11">
        <f t="shared" ref="D19:D33" si="2">D18+0.02</f>
        <v>0.57000000000000006</v>
      </c>
      <c r="E19" s="19">
        <f t="shared" ref="E19:M19" si="3">(($D$19*E17*(1-$F$10))-$F$8-$F$11)-(($L$7*$L$9*(1-$L$10))-$L$8-$L$11)</f>
        <v>-373.99999999999989</v>
      </c>
      <c r="F19" s="12">
        <f t="shared" si="3"/>
        <v>-351.19999999999987</v>
      </c>
      <c r="G19" s="12">
        <f t="shared" si="3"/>
        <v>-328.39999999999986</v>
      </c>
      <c r="H19" s="12">
        <f t="shared" si="3"/>
        <v>-305.59999999999991</v>
      </c>
      <c r="I19" s="12">
        <f t="shared" si="3"/>
        <v>-282.79999999999984</v>
      </c>
      <c r="J19" s="12">
        <f t="shared" si="3"/>
        <v>-259.99999999999989</v>
      </c>
      <c r="K19" s="12">
        <f t="shared" si="3"/>
        <v>-237.19999999999993</v>
      </c>
      <c r="L19" s="12">
        <f t="shared" si="3"/>
        <v>-214.39999999999986</v>
      </c>
      <c r="M19" s="20">
        <f t="shared" si="3"/>
        <v>-191.59999999999991</v>
      </c>
      <c r="N19" s="5"/>
      <c r="O19" s="28"/>
      <c r="Q19" s="35"/>
    </row>
    <row r="20" spans="1:17" x14ac:dyDescent="0.35">
      <c r="A20" s="33"/>
      <c r="C20" s="27"/>
      <c r="D20" s="11">
        <f t="shared" si="2"/>
        <v>0.59000000000000008</v>
      </c>
      <c r="E20" s="19">
        <f t="shared" ref="E20:M20" si="4">(($D$20*E17*(1-$F$10))-$F$8-$F$11)-(($L$7*$L$9*(1-$L$10))-$L$8-$L$11)</f>
        <v>-357.99999999999989</v>
      </c>
      <c r="F20" s="12">
        <f t="shared" si="4"/>
        <v>-334.39999999999986</v>
      </c>
      <c r="G20" s="12">
        <f t="shared" si="4"/>
        <v>-310.79999999999984</v>
      </c>
      <c r="H20" s="12">
        <f t="shared" si="4"/>
        <v>-287.19999999999993</v>
      </c>
      <c r="I20" s="12">
        <f t="shared" si="4"/>
        <v>-263.59999999999991</v>
      </c>
      <c r="J20" s="12">
        <f t="shared" si="4"/>
        <v>-239.99999999999989</v>
      </c>
      <c r="K20" s="12">
        <f t="shared" si="4"/>
        <v>-216.39999999999986</v>
      </c>
      <c r="L20" s="12">
        <f t="shared" si="4"/>
        <v>-192.79999999999984</v>
      </c>
      <c r="M20" s="20">
        <f t="shared" si="4"/>
        <v>-169.19999999999982</v>
      </c>
      <c r="N20" s="5"/>
      <c r="O20" s="28"/>
      <c r="Q20" s="35"/>
    </row>
    <row r="21" spans="1:17" x14ac:dyDescent="0.35">
      <c r="A21" s="33"/>
      <c r="C21" s="27"/>
      <c r="D21" s="11">
        <f t="shared" si="2"/>
        <v>0.6100000000000001</v>
      </c>
      <c r="E21" s="19">
        <f t="shared" ref="E21:M21" si="5">(($D$21*E17*(1-$F$10))-$F$8-$F$11)-(($L$7*$L$9*(1-$L$10))-$L$8-$L$11)</f>
        <v>-341.99999999999989</v>
      </c>
      <c r="F21" s="12">
        <f t="shared" si="5"/>
        <v>-317.59999999999991</v>
      </c>
      <c r="G21" s="12">
        <f t="shared" si="5"/>
        <v>-293.19999999999993</v>
      </c>
      <c r="H21" s="12">
        <f t="shared" si="5"/>
        <v>-268.79999999999984</v>
      </c>
      <c r="I21" s="12">
        <f t="shared" si="5"/>
        <v>-244.39999999999986</v>
      </c>
      <c r="J21" s="12">
        <f t="shared" si="5"/>
        <v>-219.99999999999989</v>
      </c>
      <c r="K21" s="12">
        <f t="shared" si="5"/>
        <v>-195.59999999999991</v>
      </c>
      <c r="L21" s="12">
        <f t="shared" si="5"/>
        <v>-171.19999999999982</v>
      </c>
      <c r="M21" s="20">
        <f t="shared" si="5"/>
        <v>-146.79999999999984</v>
      </c>
      <c r="N21" s="5"/>
      <c r="O21" s="28"/>
      <c r="Q21" s="35"/>
    </row>
    <row r="22" spans="1:17" x14ac:dyDescent="0.35">
      <c r="A22" s="33"/>
      <c r="C22" s="27"/>
      <c r="D22" s="11">
        <f t="shared" si="2"/>
        <v>0.63000000000000012</v>
      </c>
      <c r="E22" s="19">
        <f t="shared" ref="E22:M22" si="6">(($D$22*E17*(1-$F$10))-$F$8-$F$11)-(($L$7*$L$9*(1-$L$10))-$L$8-$L$11)</f>
        <v>-325.99999999999989</v>
      </c>
      <c r="F22" s="12">
        <f t="shared" si="6"/>
        <v>-300.79999999999984</v>
      </c>
      <c r="G22" s="12">
        <f t="shared" si="6"/>
        <v>-275.59999999999991</v>
      </c>
      <c r="H22" s="12">
        <f t="shared" si="6"/>
        <v>-250.39999999999986</v>
      </c>
      <c r="I22" s="12">
        <f t="shared" si="6"/>
        <v>-225.19999999999993</v>
      </c>
      <c r="J22" s="12">
        <f t="shared" si="6"/>
        <v>-199.99999999999989</v>
      </c>
      <c r="K22" s="12">
        <f t="shared" si="6"/>
        <v>-174.79999999999984</v>
      </c>
      <c r="L22" s="12">
        <f t="shared" si="6"/>
        <v>-149.59999999999991</v>
      </c>
      <c r="M22" s="20">
        <f t="shared" si="6"/>
        <v>-124.39999999999986</v>
      </c>
      <c r="N22" s="5"/>
      <c r="O22" s="28"/>
      <c r="Q22" s="35"/>
    </row>
    <row r="23" spans="1:17" x14ac:dyDescent="0.35">
      <c r="A23" s="33"/>
      <c r="C23" s="27"/>
      <c r="D23" s="11">
        <f t="shared" si="2"/>
        <v>0.65000000000000013</v>
      </c>
      <c r="E23" s="19">
        <f t="shared" ref="E23:M23" si="7">(($D$23*E17*(1-$F$10))-$F$8-$F$11)-(($L$7*$L$9*(1-$L$10))-$L$8-$L$11)</f>
        <v>-309.99999999999989</v>
      </c>
      <c r="F23" s="12">
        <f t="shared" si="7"/>
        <v>-283.99999999999989</v>
      </c>
      <c r="G23" s="12">
        <f t="shared" si="7"/>
        <v>-257.99999999999989</v>
      </c>
      <c r="H23" s="12">
        <f t="shared" si="7"/>
        <v>-231.99999999999989</v>
      </c>
      <c r="I23" s="12">
        <f t="shared" si="7"/>
        <v>-205.99999999999989</v>
      </c>
      <c r="J23" s="12">
        <f t="shared" si="7"/>
        <v>-179.99999999999989</v>
      </c>
      <c r="K23" s="12">
        <f t="shared" si="7"/>
        <v>-153.99999999999977</v>
      </c>
      <c r="L23" s="12">
        <f t="shared" si="7"/>
        <v>-127.99999999999977</v>
      </c>
      <c r="M23" s="20">
        <f t="shared" si="7"/>
        <v>-101.99999999999977</v>
      </c>
      <c r="N23" s="5"/>
      <c r="O23" s="28"/>
      <c r="Q23" s="35"/>
    </row>
    <row r="24" spans="1:17" x14ac:dyDescent="0.35">
      <c r="A24" s="33"/>
      <c r="C24" s="27"/>
      <c r="D24" s="11">
        <f t="shared" si="2"/>
        <v>0.67000000000000015</v>
      </c>
      <c r="E24" s="19">
        <f t="shared" ref="E24:M24" si="8">(($D$24*E17*(1-$F$10))-$F$8-$F$11)-(($L$7*$L$9*(1-$L$10))-$L$8-$L$11)</f>
        <v>-293.99999999999989</v>
      </c>
      <c r="F24" s="12">
        <f t="shared" si="8"/>
        <v>-267.19999999999993</v>
      </c>
      <c r="G24" s="12">
        <f t="shared" si="8"/>
        <v>-240.39999999999986</v>
      </c>
      <c r="H24" s="12">
        <f t="shared" si="8"/>
        <v>-213.5999999999998</v>
      </c>
      <c r="I24" s="12">
        <f t="shared" si="8"/>
        <v>-186.79999999999973</v>
      </c>
      <c r="J24" s="12">
        <f t="shared" si="8"/>
        <v>-159.99999999999977</v>
      </c>
      <c r="K24" s="12">
        <f t="shared" si="8"/>
        <v>-133.19999999999982</v>
      </c>
      <c r="L24" s="12">
        <f t="shared" si="8"/>
        <v>-106.39999999999975</v>
      </c>
      <c r="M24" s="20">
        <f t="shared" si="8"/>
        <v>-79.599999999999795</v>
      </c>
      <c r="N24" s="5"/>
      <c r="O24" s="28"/>
      <c r="Q24" s="35"/>
    </row>
    <row r="25" spans="1:17" x14ac:dyDescent="0.35">
      <c r="A25" s="33"/>
      <c r="C25" s="27"/>
      <c r="D25" s="11">
        <f t="shared" si="2"/>
        <v>0.69000000000000017</v>
      </c>
      <c r="E25" s="19">
        <f t="shared" ref="E25:M25" si="9">(($D$25*E17*(1-$F$10))-$F$8-$F$11)-(($L$7*$L$9*(1-$L$10))-$L$8-$L$11)</f>
        <v>-277.99999999999989</v>
      </c>
      <c r="F25" s="12">
        <f t="shared" si="9"/>
        <v>-250.39999999999975</v>
      </c>
      <c r="G25" s="12">
        <f t="shared" si="9"/>
        <v>-222.79999999999984</v>
      </c>
      <c r="H25" s="12">
        <f t="shared" si="9"/>
        <v>-195.19999999999982</v>
      </c>
      <c r="I25" s="12">
        <f t="shared" si="9"/>
        <v>-167.5999999999998</v>
      </c>
      <c r="J25" s="12">
        <f t="shared" si="9"/>
        <v>-139.99999999999977</v>
      </c>
      <c r="K25" s="12">
        <f t="shared" si="9"/>
        <v>-112.39999999999975</v>
      </c>
      <c r="L25" s="12">
        <f t="shared" si="9"/>
        <v>-84.799999999999727</v>
      </c>
      <c r="M25" s="20">
        <f t="shared" si="9"/>
        <v>-57.199999999999818</v>
      </c>
      <c r="N25" s="5"/>
      <c r="O25" s="28"/>
      <c r="Q25" s="35"/>
    </row>
    <row r="26" spans="1:17" x14ac:dyDescent="0.35">
      <c r="A26" s="33"/>
      <c r="C26" s="27"/>
      <c r="D26" s="11">
        <f t="shared" si="2"/>
        <v>0.71000000000000019</v>
      </c>
      <c r="E26" s="19">
        <f t="shared" ref="E26:M26" si="10">(($D$26*E17*(1-$F$10))-$F$8-$F$11)-(($L$7*$L$9*(1-$L$10))-$L$8-$L$11)</f>
        <v>-261.99999999999977</v>
      </c>
      <c r="F26" s="12">
        <f t="shared" si="10"/>
        <v>-233.5999999999998</v>
      </c>
      <c r="G26" s="12">
        <f t="shared" si="10"/>
        <v>-205.19999999999982</v>
      </c>
      <c r="H26" s="12">
        <f t="shared" si="10"/>
        <v>-176.79999999999973</v>
      </c>
      <c r="I26" s="12">
        <f t="shared" si="10"/>
        <v>-148.39999999999975</v>
      </c>
      <c r="J26" s="12">
        <f t="shared" si="10"/>
        <v>-119.99999999999977</v>
      </c>
      <c r="K26" s="12">
        <f t="shared" si="10"/>
        <v>-91.599999999999795</v>
      </c>
      <c r="L26" s="12">
        <f t="shared" si="10"/>
        <v>-63.199999999999818</v>
      </c>
      <c r="M26" s="20">
        <f t="shared" si="10"/>
        <v>-34.799999999999727</v>
      </c>
      <c r="N26" s="5"/>
      <c r="O26" s="28"/>
      <c r="Q26" s="35"/>
    </row>
    <row r="27" spans="1:17" x14ac:dyDescent="0.35">
      <c r="A27" s="33"/>
      <c r="C27" s="27"/>
      <c r="D27" s="11">
        <f t="shared" si="2"/>
        <v>0.7300000000000002</v>
      </c>
      <c r="E27" s="19">
        <f t="shared" ref="E27:M27" si="11">(($D$27*E17*(1-$F$10))-$F$8-$F$11)-(($L$7*$L$9*(1-$L$10))-$L$8-$L$11)</f>
        <v>-245.99999999999977</v>
      </c>
      <c r="F27" s="12">
        <f t="shared" si="11"/>
        <v>-216.79999999999984</v>
      </c>
      <c r="G27" s="12">
        <f t="shared" si="11"/>
        <v>-187.5999999999998</v>
      </c>
      <c r="H27" s="12">
        <f t="shared" si="11"/>
        <v>-158.39999999999975</v>
      </c>
      <c r="I27" s="12">
        <f t="shared" si="11"/>
        <v>-129.19999999999982</v>
      </c>
      <c r="J27" s="12">
        <f t="shared" si="11"/>
        <v>-99.999999999999773</v>
      </c>
      <c r="K27" s="12">
        <f t="shared" si="11"/>
        <v>-70.799999999999727</v>
      </c>
      <c r="L27" s="12">
        <f t="shared" si="11"/>
        <v>-41.599999999999795</v>
      </c>
      <c r="M27" s="20">
        <f t="shared" si="11"/>
        <v>-12.399999999999636</v>
      </c>
      <c r="N27" s="5"/>
      <c r="O27" s="28"/>
      <c r="Q27" s="35"/>
    </row>
    <row r="28" spans="1:17" x14ac:dyDescent="0.35">
      <c r="A28" s="33"/>
      <c r="C28" s="27"/>
      <c r="D28" s="11">
        <f t="shared" si="2"/>
        <v>0.75000000000000022</v>
      </c>
      <c r="E28" s="19">
        <f t="shared" ref="E28:M28" si="12">(($D$28*E17*(1-$F$10))-$F$8-$F$11)-(($L$7*$L$9*(1-$L$10))-$L$8-$L$11)</f>
        <v>-229.99999999999977</v>
      </c>
      <c r="F28" s="12">
        <f t="shared" si="12"/>
        <v>-199.99999999999977</v>
      </c>
      <c r="G28" s="12">
        <f t="shared" si="12"/>
        <v>-169.99999999999977</v>
      </c>
      <c r="H28" s="12">
        <f t="shared" si="12"/>
        <v>-139.99999999999977</v>
      </c>
      <c r="I28" s="12">
        <f t="shared" si="12"/>
        <v>-109.99999999999977</v>
      </c>
      <c r="J28" s="12">
        <f t="shared" si="12"/>
        <v>-79.999999999999773</v>
      </c>
      <c r="K28" s="12">
        <f t="shared" si="12"/>
        <v>-49.999999999999659</v>
      </c>
      <c r="L28" s="12">
        <f t="shared" si="12"/>
        <v>-19.999999999999659</v>
      </c>
      <c r="M28" s="20">
        <f t="shared" si="12"/>
        <v>10.000000000000227</v>
      </c>
      <c r="N28" s="5"/>
      <c r="O28" s="28"/>
      <c r="Q28" s="35"/>
    </row>
    <row r="29" spans="1:17" x14ac:dyDescent="0.35">
      <c r="A29" s="33"/>
      <c r="C29" s="27"/>
      <c r="D29" s="11">
        <f t="shared" si="2"/>
        <v>0.77000000000000024</v>
      </c>
      <c r="E29" s="19">
        <f t="shared" ref="E29:M29" si="13">(($D$29*E17*(1-$F$10))-$F$8-$F$11)-(($L$7*$L$9*(1-$L$10))-$L$8-$L$11)</f>
        <v>-213.99999999999977</v>
      </c>
      <c r="F29" s="12">
        <f t="shared" si="13"/>
        <v>-183.19999999999982</v>
      </c>
      <c r="G29" s="12">
        <f t="shared" si="13"/>
        <v>-152.39999999999975</v>
      </c>
      <c r="H29" s="12">
        <f t="shared" si="13"/>
        <v>-121.5999999999998</v>
      </c>
      <c r="I29" s="12">
        <f t="shared" si="13"/>
        <v>-90.799999999999727</v>
      </c>
      <c r="J29" s="12">
        <f t="shared" si="13"/>
        <v>-59.999999999999659</v>
      </c>
      <c r="K29" s="12">
        <f t="shared" si="13"/>
        <v>-29.199999999999704</v>
      </c>
      <c r="L29" s="12">
        <f t="shared" si="13"/>
        <v>1.6000000000002501</v>
      </c>
      <c r="M29" s="20">
        <f t="shared" si="13"/>
        <v>32.400000000000205</v>
      </c>
      <c r="N29" s="5"/>
      <c r="O29" s="28"/>
      <c r="Q29" s="35"/>
    </row>
    <row r="30" spans="1:17" x14ac:dyDescent="0.35">
      <c r="A30" s="33"/>
      <c r="C30" s="27"/>
      <c r="D30" s="11">
        <f t="shared" si="2"/>
        <v>0.79000000000000026</v>
      </c>
      <c r="E30" s="19">
        <f t="shared" ref="E30:M30" si="14">(($D$30*E17*(1-$F$10))-$F$8-$F$11)-(($L$7*$L$9*(1-$L$10))-$L$8-$L$11)</f>
        <v>-197.99999999999977</v>
      </c>
      <c r="F30" s="12">
        <f t="shared" si="14"/>
        <v>-166.39999999999975</v>
      </c>
      <c r="G30" s="12">
        <f t="shared" si="14"/>
        <v>-134.79999999999973</v>
      </c>
      <c r="H30" s="12">
        <f t="shared" si="14"/>
        <v>-103.1999999999997</v>
      </c>
      <c r="I30" s="12">
        <f t="shared" si="14"/>
        <v>-71.599999999999682</v>
      </c>
      <c r="J30" s="12">
        <f t="shared" si="14"/>
        <v>-39.999999999999659</v>
      </c>
      <c r="K30" s="12">
        <f t="shared" si="14"/>
        <v>-8.3999999999997499</v>
      </c>
      <c r="L30" s="12">
        <f t="shared" si="14"/>
        <v>23.200000000000387</v>
      </c>
      <c r="M30" s="20">
        <f t="shared" si="14"/>
        <v>54.800000000000409</v>
      </c>
      <c r="N30" s="5"/>
      <c r="O30" s="28"/>
      <c r="Q30" s="35"/>
    </row>
    <row r="31" spans="1:17" x14ac:dyDescent="0.35">
      <c r="A31" s="33"/>
      <c r="C31" s="27"/>
      <c r="D31" s="11">
        <f t="shared" si="2"/>
        <v>0.81000000000000028</v>
      </c>
      <c r="E31" s="19">
        <f t="shared" ref="E31:M31" si="15">(($D$31*E17*(1-$F$10))-$F$8-$F$11)-(($L$7*$L$9*(1-$L$10))-$L$8-$L$11)</f>
        <v>-181.99999999999977</v>
      </c>
      <c r="F31" s="12">
        <f t="shared" si="15"/>
        <v>-149.59999999999968</v>
      </c>
      <c r="G31" s="12">
        <f t="shared" si="15"/>
        <v>-117.1999999999997</v>
      </c>
      <c r="H31" s="12">
        <f t="shared" si="15"/>
        <v>-84.799999999999727</v>
      </c>
      <c r="I31" s="12">
        <f t="shared" si="15"/>
        <v>-52.399999999999636</v>
      </c>
      <c r="J31" s="12">
        <f t="shared" si="15"/>
        <v>-19.999999999999659</v>
      </c>
      <c r="K31" s="12">
        <f t="shared" si="15"/>
        <v>12.400000000000432</v>
      </c>
      <c r="L31" s="12">
        <f t="shared" si="15"/>
        <v>44.800000000000409</v>
      </c>
      <c r="M31" s="20">
        <f t="shared" si="15"/>
        <v>77.200000000000387</v>
      </c>
      <c r="N31" s="5"/>
      <c r="O31" s="28"/>
      <c r="Q31" s="35"/>
    </row>
    <row r="32" spans="1:17" x14ac:dyDescent="0.35">
      <c r="A32" s="33"/>
      <c r="C32" s="27"/>
      <c r="D32" s="11">
        <f t="shared" si="2"/>
        <v>0.83000000000000029</v>
      </c>
      <c r="E32" s="19">
        <f t="shared" ref="E32:M32" si="16">(($D$32*E17*(1-$F$10))-$F$8-$F$11)-(($L$7*$L$9*(1-$L$10))-$L$8-$L$11)</f>
        <v>-165.99999999999966</v>
      </c>
      <c r="F32" s="12">
        <f t="shared" si="16"/>
        <v>-132.79999999999973</v>
      </c>
      <c r="G32" s="12">
        <f t="shared" si="16"/>
        <v>-99.599999999999682</v>
      </c>
      <c r="H32" s="12">
        <f t="shared" si="16"/>
        <v>-66.399999999999636</v>
      </c>
      <c r="I32" s="12">
        <f t="shared" si="16"/>
        <v>-33.199999999999704</v>
      </c>
      <c r="J32" s="12">
        <f t="shared" si="16"/>
        <v>4.5474735088646412E-13</v>
      </c>
      <c r="K32" s="12">
        <f t="shared" si="16"/>
        <v>33.200000000000387</v>
      </c>
      <c r="L32" s="12">
        <f t="shared" si="16"/>
        <v>66.400000000000432</v>
      </c>
      <c r="M32" s="20">
        <f t="shared" si="16"/>
        <v>99.600000000000364</v>
      </c>
      <c r="N32" s="5"/>
      <c r="O32" s="28"/>
      <c r="Q32" s="35"/>
    </row>
    <row r="33" spans="1:17" ht="18.600000000000001" thickBot="1" x14ac:dyDescent="0.4">
      <c r="A33" s="33"/>
      <c r="C33" s="27"/>
      <c r="D33" s="11">
        <f t="shared" si="2"/>
        <v>0.85000000000000031</v>
      </c>
      <c r="E33" s="21">
        <f t="shared" ref="E33:M33" si="17">(($D$33*E17*(1-$F$10))-$F$8-$F$11)-(($L$7*$L$9*(1-$L$10))-$L$8-$L$11)</f>
        <v>-149.99999999999966</v>
      </c>
      <c r="F33" s="22">
        <f t="shared" si="17"/>
        <v>-115.99999999999966</v>
      </c>
      <c r="G33" s="22">
        <f t="shared" si="17"/>
        <v>-81.999999999999659</v>
      </c>
      <c r="H33" s="22">
        <f t="shared" si="17"/>
        <v>-47.999999999999659</v>
      </c>
      <c r="I33" s="22">
        <f t="shared" si="17"/>
        <v>-13.999999999999659</v>
      </c>
      <c r="J33" s="22">
        <f t="shared" si="17"/>
        <v>20.000000000000455</v>
      </c>
      <c r="K33" s="22">
        <f t="shared" si="17"/>
        <v>54.000000000000455</v>
      </c>
      <c r="L33" s="22">
        <f t="shared" si="17"/>
        <v>88.000000000000455</v>
      </c>
      <c r="M33" s="23">
        <f t="shared" si="17"/>
        <v>122.00000000000045</v>
      </c>
      <c r="N33" s="5"/>
      <c r="O33" s="28"/>
      <c r="Q33" s="35"/>
    </row>
    <row r="34" spans="1:17" ht="18.600000000000001" thickBot="1" x14ac:dyDescent="0.4">
      <c r="A34" s="33"/>
      <c r="C34" s="29"/>
      <c r="D34" s="30"/>
      <c r="E34" s="38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5">
      <c r="A35" s="33"/>
      <c r="Q35" s="35"/>
    </row>
    <row r="36" spans="1:17" x14ac:dyDescent="0.35">
      <c r="A36" s="33"/>
      <c r="C36" s="37" t="s">
        <v>26</v>
      </c>
      <c r="Q36" s="35"/>
    </row>
    <row r="37" spans="1:17" x14ac:dyDescent="0.35">
      <c r="A37" s="33"/>
      <c r="C37" s="37" t="s">
        <v>27</v>
      </c>
      <c r="Q37" s="35"/>
    </row>
    <row r="38" spans="1:17" x14ac:dyDescent="0.35">
      <c r="A38" s="33"/>
      <c r="C38" s="37" t="s">
        <v>28</v>
      </c>
      <c r="Q38" s="35"/>
    </row>
    <row r="39" spans="1:17" x14ac:dyDescent="0.35">
      <c r="A39" s="33"/>
      <c r="Q39" s="35"/>
    </row>
    <row r="40" spans="1:17" x14ac:dyDescent="0.3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71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70" priority="54" operator="greaterThan">
      <formula>0</formula>
    </cfRule>
    <cfRule type="cellIs" dxfId="69" priority="55" operator="greaterThan">
      <formula>0</formula>
    </cfRule>
  </conditionalFormatting>
  <conditionalFormatting sqref="E18:M33">
    <cfRule type="cellIs" dxfId="68" priority="53" operator="greaterThan">
      <formula>0</formula>
    </cfRule>
  </conditionalFormatting>
  <conditionalFormatting sqref="F18">
    <cfRule type="cellIs" dxfId="67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6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65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64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63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62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61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60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9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5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5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5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5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5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5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5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4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4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4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4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4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4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4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40"/>
  <sheetViews>
    <sheetView topLeftCell="E1" zoomScale="75" zoomScaleNormal="75" workbookViewId="0">
      <selection activeCell="O2" sqref="O2"/>
    </sheetView>
  </sheetViews>
  <sheetFormatPr defaultRowHeight="18" x14ac:dyDescent="0.35"/>
  <cols>
    <col min="1" max="1" width="4.109375" style="1" customWidth="1"/>
    <col min="2" max="2" width="9.109375" style="1"/>
    <col min="3" max="3" width="12.88671875" style="1" bestFit="1" customWidth="1"/>
    <col min="4" max="4" width="9.6640625" style="1" bestFit="1" customWidth="1"/>
    <col min="5" max="5" width="10.6640625" style="1" customWidth="1"/>
    <col min="6" max="6" width="12.44140625" style="1" customWidth="1"/>
    <col min="7" max="7" width="12.6640625" style="1" customWidth="1"/>
    <col min="8" max="8" width="11.6640625" style="1" customWidth="1"/>
    <col min="9" max="9" width="12.88671875" style="1" customWidth="1"/>
    <col min="10" max="10" width="12.33203125" style="1" bestFit="1" customWidth="1"/>
    <col min="11" max="11" width="11.88671875" style="1" customWidth="1"/>
    <col min="12" max="13" width="12.88671875" style="1" bestFit="1" customWidth="1"/>
    <col min="14" max="14" width="9.5546875" style="1" customWidth="1"/>
    <col min="16" max="16" width="9.33203125" bestFit="1" customWidth="1"/>
    <col min="17" max="17" width="3.5546875" customWidth="1"/>
    <col min="18" max="18" width="12.109375" customWidth="1"/>
    <col min="19" max="19" width="11.44140625" customWidth="1"/>
    <col min="20" max="20" width="11.33203125" customWidth="1"/>
    <col min="21" max="21" width="10" customWidth="1"/>
    <col min="22" max="22" width="11.109375" customWidth="1"/>
    <col min="23" max="23" width="12" customWidth="1"/>
    <col min="24" max="24" width="10.5546875" customWidth="1"/>
    <col min="25" max="25" width="12.88671875" customWidth="1"/>
    <col min="26" max="26" width="12.5546875" customWidth="1"/>
    <col min="27" max="27" width="12" customWidth="1"/>
    <col min="28" max="28" width="11.109375" customWidth="1"/>
    <col min="29" max="29" width="14.33203125" customWidth="1"/>
    <col min="30" max="31" width="12.5546875" customWidth="1"/>
    <col min="32" max="32" width="13.109375" customWidth="1"/>
    <col min="33" max="33" width="12.33203125" customWidth="1"/>
    <col min="34" max="34" width="10.5546875" customWidth="1"/>
    <col min="35" max="35" width="11.33203125" customWidth="1"/>
    <col min="36" max="36" width="12" customWidth="1"/>
    <col min="37" max="37" width="10.33203125" customWidth="1"/>
    <col min="38" max="38" width="10.6640625" customWidth="1"/>
    <col min="39" max="39" width="12.44140625" customWidth="1"/>
  </cols>
  <sheetData>
    <row r="1" spans="1:39" x14ac:dyDescent="0.3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5">
      <c r="A2" s="33"/>
      <c r="C2" s="2" t="s">
        <v>15</v>
      </c>
      <c r="D2" s="2"/>
      <c r="F2" s="2"/>
      <c r="G2" s="2"/>
      <c r="I2" s="2"/>
      <c r="J2" s="2"/>
      <c r="L2" s="3"/>
      <c r="O2" s="4" t="s">
        <v>40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5">
      <c r="A3" s="33"/>
      <c r="C3" s="2" t="s">
        <v>21</v>
      </c>
      <c r="Q3" s="35"/>
    </row>
    <row r="4" spans="1:39" x14ac:dyDescent="0.35">
      <c r="A4" s="33"/>
      <c r="C4" s="2" t="s">
        <v>22</v>
      </c>
      <c r="Q4" s="35"/>
    </row>
    <row r="5" spans="1:39" ht="18.600000000000001" thickBot="1" x14ac:dyDescent="0.4">
      <c r="A5" s="33"/>
      <c r="Q5" s="35"/>
    </row>
    <row r="6" spans="1:39" ht="21" x14ac:dyDescent="0.4">
      <c r="A6" s="33"/>
      <c r="C6" s="24"/>
      <c r="D6" s="25"/>
      <c r="E6" s="25"/>
      <c r="F6" s="25"/>
      <c r="G6" s="25"/>
      <c r="H6" s="25"/>
      <c r="I6" s="36" t="s">
        <v>6</v>
      </c>
      <c r="J6" s="25"/>
      <c r="K6" s="25"/>
      <c r="L6" s="25"/>
      <c r="M6" s="25"/>
      <c r="N6" s="25"/>
      <c r="O6" s="26"/>
      <c r="Q6" s="35"/>
    </row>
    <row r="7" spans="1:39" x14ac:dyDescent="0.35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5">
      <c r="A8" s="33"/>
      <c r="C8" s="27"/>
      <c r="D8" s="5"/>
      <c r="E8" s="7" t="s">
        <v>3</v>
      </c>
      <c r="F8" s="39">
        <v>761</v>
      </c>
      <c r="G8" s="5" t="s">
        <v>5</v>
      </c>
      <c r="H8" s="5"/>
      <c r="I8" s="5"/>
      <c r="J8" s="5"/>
      <c r="K8" s="7" t="s">
        <v>7</v>
      </c>
      <c r="L8" s="39">
        <v>471</v>
      </c>
      <c r="M8" s="5" t="s">
        <v>5</v>
      </c>
      <c r="N8" s="5"/>
      <c r="O8" s="28"/>
      <c r="Q8" s="35"/>
    </row>
    <row r="9" spans="1:39" x14ac:dyDescent="0.35">
      <c r="A9" s="33"/>
      <c r="C9" s="27"/>
      <c r="D9" s="5"/>
      <c r="E9" s="7" t="s">
        <v>9</v>
      </c>
      <c r="F9" s="40">
        <v>1050</v>
      </c>
      <c r="G9" s="5" t="s">
        <v>0</v>
      </c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5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5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5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5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5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5">
      <c r="A15" s="33"/>
      <c r="C15" s="27"/>
      <c r="D15" s="5"/>
      <c r="E15" s="5"/>
      <c r="F15" s="13"/>
      <c r="G15" s="5"/>
      <c r="H15" s="32"/>
      <c r="I15" s="8" t="s">
        <v>38</v>
      </c>
      <c r="J15" s="5"/>
      <c r="K15" s="5"/>
      <c r="L15" s="5"/>
      <c r="M15" s="5"/>
      <c r="N15" s="5"/>
      <c r="O15" s="28"/>
      <c r="Q15" s="35"/>
    </row>
    <row r="16" spans="1:39" x14ac:dyDescent="0.35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8.600000000000001" thickBot="1" x14ac:dyDescent="0.4">
      <c r="A17" s="33"/>
      <c r="C17" s="27"/>
      <c r="D17" s="5"/>
      <c r="E17" s="10">
        <v>11.5</v>
      </c>
      <c r="F17" s="11">
        <f t="shared" ref="F17:M17" si="0">E17+0.25</f>
        <v>11.75</v>
      </c>
      <c r="G17" s="11">
        <f t="shared" si="0"/>
        <v>12</v>
      </c>
      <c r="H17" s="11">
        <f t="shared" si="0"/>
        <v>12.25</v>
      </c>
      <c r="I17" s="11">
        <f t="shared" si="0"/>
        <v>12.5</v>
      </c>
      <c r="J17" s="11">
        <f t="shared" si="0"/>
        <v>12.75</v>
      </c>
      <c r="K17" s="11">
        <f t="shared" si="0"/>
        <v>13</v>
      </c>
      <c r="L17" s="11">
        <f t="shared" si="0"/>
        <v>13.25</v>
      </c>
      <c r="M17" s="11">
        <f t="shared" si="0"/>
        <v>13.5</v>
      </c>
      <c r="N17" s="5"/>
      <c r="O17" s="28"/>
      <c r="Q17" s="35"/>
    </row>
    <row r="18" spans="1:17" x14ac:dyDescent="0.35">
      <c r="A18" s="33"/>
      <c r="C18" s="27"/>
      <c r="D18" s="10">
        <v>0.75</v>
      </c>
      <c r="E18" s="16">
        <f t="shared" ref="E18:M18" si="1">(($D$18*$F$9*(1-$F$10))-$F$8-$F$11)-((E17*$L$9*(1-$L$10))-$L$8-$L$11)</f>
        <v>-120</v>
      </c>
      <c r="F18" s="17">
        <f t="shared" si="1"/>
        <v>-130</v>
      </c>
      <c r="G18" s="17">
        <f t="shared" si="1"/>
        <v>-140</v>
      </c>
      <c r="H18" s="17">
        <f t="shared" si="1"/>
        <v>-150</v>
      </c>
      <c r="I18" s="17">
        <f t="shared" si="1"/>
        <v>-160</v>
      </c>
      <c r="J18" s="17">
        <f t="shared" si="1"/>
        <v>-170</v>
      </c>
      <c r="K18" s="17">
        <f t="shared" si="1"/>
        <v>-180</v>
      </c>
      <c r="L18" s="17">
        <f t="shared" si="1"/>
        <v>-190</v>
      </c>
      <c r="M18" s="18">
        <f t="shared" si="1"/>
        <v>-200</v>
      </c>
      <c r="N18" s="5"/>
      <c r="O18" s="28"/>
      <c r="Q18" s="35"/>
    </row>
    <row r="19" spans="1:17" x14ac:dyDescent="0.35">
      <c r="A19" s="33"/>
      <c r="C19" s="27"/>
      <c r="D19" s="11">
        <f t="shared" ref="D19:D33" si="2">D18+0.02</f>
        <v>0.77</v>
      </c>
      <c r="E19" s="19">
        <f t="shared" ref="E19:M19" si="3">(($D$19*$F$9*(1-$F$10))-$F$8-$F$11)-((E17*$L$9*(1-$L$10))-$L$8-$L$11)</f>
        <v>-103.19999999999993</v>
      </c>
      <c r="F19" s="12">
        <f t="shared" si="3"/>
        <v>-113.19999999999993</v>
      </c>
      <c r="G19" s="12">
        <f t="shared" si="3"/>
        <v>-123.19999999999993</v>
      </c>
      <c r="H19" s="12">
        <f t="shared" si="3"/>
        <v>-133.19999999999993</v>
      </c>
      <c r="I19" s="12">
        <f t="shared" si="3"/>
        <v>-143.19999999999993</v>
      </c>
      <c r="J19" s="12">
        <f t="shared" si="3"/>
        <v>-153.19999999999993</v>
      </c>
      <c r="K19" s="12">
        <f t="shared" si="3"/>
        <v>-163.19999999999993</v>
      </c>
      <c r="L19" s="12">
        <f t="shared" si="3"/>
        <v>-173.19999999999993</v>
      </c>
      <c r="M19" s="20">
        <f t="shared" si="3"/>
        <v>-183.19999999999993</v>
      </c>
      <c r="N19" s="5"/>
      <c r="O19" s="28"/>
      <c r="Q19" s="35"/>
    </row>
    <row r="20" spans="1:17" x14ac:dyDescent="0.35">
      <c r="A20" s="33"/>
      <c r="C20" s="27"/>
      <c r="D20" s="11">
        <f t="shared" si="2"/>
        <v>0.79</v>
      </c>
      <c r="E20" s="19">
        <f t="shared" ref="E20:M20" si="4">(($D$20*$F$9*(1-$F$10))-$F$8-$F$11)-((E17*$L$9*(1-$L$10))-$L$8-$L$11)</f>
        <v>-86.399999999999977</v>
      </c>
      <c r="F20" s="12">
        <f t="shared" si="4"/>
        <v>-96.399999999999977</v>
      </c>
      <c r="G20" s="12">
        <f t="shared" si="4"/>
        <v>-106.39999999999998</v>
      </c>
      <c r="H20" s="12">
        <f t="shared" si="4"/>
        <v>-116.39999999999998</v>
      </c>
      <c r="I20" s="12">
        <f t="shared" si="4"/>
        <v>-126.39999999999998</v>
      </c>
      <c r="J20" s="12">
        <f t="shared" si="4"/>
        <v>-136.39999999999998</v>
      </c>
      <c r="K20" s="12">
        <f t="shared" si="4"/>
        <v>-146.39999999999998</v>
      </c>
      <c r="L20" s="12">
        <f t="shared" si="4"/>
        <v>-156.39999999999998</v>
      </c>
      <c r="M20" s="20">
        <f t="shared" si="4"/>
        <v>-166.39999999999998</v>
      </c>
      <c r="N20" s="5"/>
      <c r="O20" s="28"/>
      <c r="Q20" s="35"/>
    </row>
    <row r="21" spans="1:17" x14ac:dyDescent="0.35">
      <c r="A21" s="33"/>
      <c r="C21" s="27"/>
      <c r="D21" s="11">
        <f t="shared" si="2"/>
        <v>0.81</v>
      </c>
      <c r="E21" s="19">
        <f t="shared" ref="E21:M21" si="5">(($D$21*$F$9*(1-$F$10))-$F$8-$F$11)-((E17*$L$9*(1-$L$10))-$L$8-$L$11)</f>
        <v>-69.599999999999909</v>
      </c>
      <c r="F21" s="12">
        <f t="shared" si="5"/>
        <v>-79.599999999999909</v>
      </c>
      <c r="G21" s="12">
        <f t="shared" si="5"/>
        <v>-89.599999999999909</v>
      </c>
      <c r="H21" s="12">
        <f t="shared" si="5"/>
        <v>-99.599999999999909</v>
      </c>
      <c r="I21" s="12">
        <f t="shared" si="5"/>
        <v>-109.59999999999991</v>
      </c>
      <c r="J21" s="12">
        <f t="shared" si="5"/>
        <v>-119.59999999999991</v>
      </c>
      <c r="K21" s="12">
        <f t="shared" si="5"/>
        <v>-129.59999999999991</v>
      </c>
      <c r="L21" s="12">
        <f t="shared" si="5"/>
        <v>-139.59999999999991</v>
      </c>
      <c r="M21" s="20">
        <f t="shared" si="5"/>
        <v>-149.59999999999991</v>
      </c>
      <c r="N21" s="5"/>
      <c r="O21" s="28"/>
      <c r="Q21" s="35"/>
    </row>
    <row r="22" spans="1:17" x14ac:dyDescent="0.35">
      <c r="A22" s="33"/>
      <c r="C22" s="27"/>
      <c r="D22" s="11">
        <f t="shared" si="2"/>
        <v>0.83000000000000007</v>
      </c>
      <c r="E22" s="19">
        <f t="shared" ref="E22:M22" si="6">(($D$22*$F$9*(1-$F$10))-$F$8-$F$11)-((E17*$L$9*(1-$L$10))-$L$8-$L$11)</f>
        <v>-52.799999999999841</v>
      </c>
      <c r="F22" s="12">
        <f t="shared" si="6"/>
        <v>-62.799999999999841</v>
      </c>
      <c r="G22" s="12">
        <f t="shared" si="6"/>
        <v>-72.799999999999841</v>
      </c>
      <c r="H22" s="12">
        <f t="shared" si="6"/>
        <v>-82.799999999999841</v>
      </c>
      <c r="I22" s="12">
        <f t="shared" si="6"/>
        <v>-92.799999999999841</v>
      </c>
      <c r="J22" s="12">
        <f t="shared" si="6"/>
        <v>-102.79999999999984</v>
      </c>
      <c r="K22" s="12">
        <f t="shared" si="6"/>
        <v>-112.79999999999984</v>
      </c>
      <c r="L22" s="12">
        <f t="shared" si="6"/>
        <v>-122.79999999999984</v>
      </c>
      <c r="M22" s="20">
        <f t="shared" si="6"/>
        <v>-132.79999999999984</v>
      </c>
      <c r="N22" s="5"/>
      <c r="O22" s="28"/>
      <c r="Q22" s="35"/>
    </row>
    <row r="23" spans="1:17" x14ac:dyDescent="0.35">
      <c r="A23" s="33"/>
      <c r="C23" s="27"/>
      <c r="D23" s="11">
        <f t="shared" si="2"/>
        <v>0.85000000000000009</v>
      </c>
      <c r="E23" s="19">
        <f t="shared" ref="E23:M23" si="7">(($D$23*$F$9*(1-$F$10))-$F$8-$F$11)-((E17*$L$9*(1-$L$10))-$L$8-$L$11)</f>
        <v>-35.999999999999886</v>
      </c>
      <c r="F23" s="12">
        <f t="shared" si="7"/>
        <v>-45.999999999999886</v>
      </c>
      <c r="G23" s="12">
        <f t="shared" si="7"/>
        <v>-55.999999999999886</v>
      </c>
      <c r="H23" s="12">
        <f t="shared" si="7"/>
        <v>-65.999999999999886</v>
      </c>
      <c r="I23" s="12">
        <f t="shared" si="7"/>
        <v>-75.999999999999886</v>
      </c>
      <c r="J23" s="12">
        <f t="shared" si="7"/>
        <v>-85.999999999999886</v>
      </c>
      <c r="K23" s="12">
        <f t="shared" si="7"/>
        <v>-95.999999999999886</v>
      </c>
      <c r="L23" s="12">
        <f t="shared" si="7"/>
        <v>-105.99999999999989</v>
      </c>
      <c r="M23" s="20">
        <f t="shared" si="7"/>
        <v>-115.99999999999989</v>
      </c>
      <c r="N23" s="5"/>
      <c r="O23" s="28"/>
      <c r="Q23" s="35"/>
    </row>
    <row r="24" spans="1:17" x14ac:dyDescent="0.35">
      <c r="A24" s="33"/>
      <c r="C24" s="27"/>
      <c r="D24" s="11">
        <f t="shared" si="2"/>
        <v>0.87000000000000011</v>
      </c>
      <c r="E24" s="19">
        <f t="shared" ref="E24:M24" si="8">(($D$24*$F$9*(1-$F$10))-$F$8-$F$11)-((E17*$L$9*(1-$L$10))-$L$8-$L$11)</f>
        <v>-19.199999999999818</v>
      </c>
      <c r="F24" s="12">
        <f t="shared" si="8"/>
        <v>-29.199999999999818</v>
      </c>
      <c r="G24" s="12">
        <f t="shared" si="8"/>
        <v>-39.199999999999818</v>
      </c>
      <c r="H24" s="12">
        <f t="shared" si="8"/>
        <v>-49.199999999999818</v>
      </c>
      <c r="I24" s="12">
        <f t="shared" si="8"/>
        <v>-59.199999999999818</v>
      </c>
      <c r="J24" s="12">
        <f t="shared" si="8"/>
        <v>-69.199999999999818</v>
      </c>
      <c r="K24" s="12">
        <f t="shared" si="8"/>
        <v>-79.199999999999818</v>
      </c>
      <c r="L24" s="12">
        <f t="shared" si="8"/>
        <v>-89.199999999999818</v>
      </c>
      <c r="M24" s="20">
        <f t="shared" si="8"/>
        <v>-99.199999999999818</v>
      </c>
      <c r="N24" s="5"/>
      <c r="O24" s="28"/>
      <c r="Q24" s="35"/>
    </row>
    <row r="25" spans="1:17" x14ac:dyDescent="0.35">
      <c r="A25" s="33"/>
      <c r="C25" s="27"/>
      <c r="D25" s="11">
        <f t="shared" si="2"/>
        <v>0.89000000000000012</v>
      </c>
      <c r="E25" s="19">
        <f t="shared" ref="E25:M25" si="9">(($D$25*$F$9*(1-$F$10))-$F$8-$F$11)-((E17*$L$9*(1-$L$10))-$L$8-$L$11)</f>
        <v>-2.3999999999998636</v>
      </c>
      <c r="F25" s="12">
        <f t="shared" si="9"/>
        <v>-12.399999999999864</v>
      </c>
      <c r="G25" s="12">
        <f t="shared" si="9"/>
        <v>-22.399999999999864</v>
      </c>
      <c r="H25" s="12">
        <f t="shared" si="9"/>
        <v>-32.399999999999864</v>
      </c>
      <c r="I25" s="12">
        <f t="shared" si="9"/>
        <v>-42.399999999999864</v>
      </c>
      <c r="J25" s="12">
        <f t="shared" si="9"/>
        <v>-52.399999999999864</v>
      </c>
      <c r="K25" s="12">
        <f t="shared" si="9"/>
        <v>-62.399999999999864</v>
      </c>
      <c r="L25" s="12">
        <f t="shared" si="9"/>
        <v>-72.399999999999864</v>
      </c>
      <c r="M25" s="20">
        <f t="shared" si="9"/>
        <v>-82.399999999999864</v>
      </c>
      <c r="N25" s="5"/>
      <c r="O25" s="28"/>
      <c r="Q25" s="35"/>
    </row>
    <row r="26" spans="1:17" x14ac:dyDescent="0.35">
      <c r="A26" s="33"/>
      <c r="C26" s="27"/>
      <c r="D26" s="11">
        <f t="shared" si="2"/>
        <v>0.91000000000000014</v>
      </c>
      <c r="E26" s="19">
        <f t="shared" ref="E26:M26" si="10">(($D$26*$F$9*(1-$F$10))-$F$8-$F$11)-((E17*$L$9*(1-$L$10))-$L$8-$L$11)</f>
        <v>14.400000000000091</v>
      </c>
      <c r="F26" s="12">
        <f t="shared" si="10"/>
        <v>4.4000000000000909</v>
      </c>
      <c r="G26" s="12">
        <f t="shared" si="10"/>
        <v>-5.5999999999999091</v>
      </c>
      <c r="H26" s="12">
        <f t="shared" si="10"/>
        <v>-15.599999999999909</v>
      </c>
      <c r="I26" s="12">
        <f t="shared" si="10"/>
        <v>-25.599999999999909</v>
      </c>
      <c r="J26" s="12">
        <f t="shared" si="10"/>
        <v>-35.599999999999909</v>
      </c>
      <c r="K26" s="12">
        <f t="shared" si="10"/>
        <v>-45.599999999999909</v>
      </c>
      <c r="L26" s="12">
        <f t="shared" si="10"/>
        <v>-55.599999999999909</v>
      </c>
      <c r="M26" s="20">
        <f t="shared" si="10"/>
        <v>-65.599999999999909</v>
      </c>
      <c r="N26" s="5"/>
      <c r="O26" s="28"/>
      <c r="Q26" s="35"/>
    </row>
    <row r="27" spans="1:17" x14ac:dyDescent="0.35">
      <c r="A27" s="33"/>
      <c r="C27" s="27"/>
      <c r="D27" s="11">
        <f t="shared" si="2"/>
        <v>0.93000000000000016</v>
      </c>
      <c r="E27" s="19">
        <f t="shared" ref="E27:M27" si="11">(($D$27*$F$9*(1-$F$10))-$F$8-$F$11)-((E17*$L$9*(1-$L$10))-$L$8-$L$11)</f>
        <v>31.200000000000159</v>
      </c>
      <c r="F27" s="12">
        <f t="shared" si="11"/>
        <v>21.200000000000159</v>
      </c>
      <c r="G27" s="12">
        <f t="shared" si="11"/>
        <v>11.200000000000159</v>
      </c>
      <c r="H27" s="12">
        <f t="shared" si="11"/>
        <v>1.2000000000001592</v>
      </c>
      <c r="I27" s="12">
        <f t="shared" si="11"/>
        <v>-8.7999999999998408</v>
      </c>
      <c r="J27" s="12">
        <f t="shared" si="11"/>
        <v>-18.799999999999841</v>
      </c>
      <c r="K27" s="12">
        <f t="shared" si="11"/>
        <v>-28.799999999999841</v>
      </c>
      <c r="L27" s="12">
        <f t="shared" si="11"/>
        <v>-38.799999999999841</v>
      </c>
      <c r="M27" s="20">
        <f t="shared" si="11"/>
        <v>-48.799999999999841</v>
      </c>
      <c r="N27" s="5"/>
      <c r="O27" s="28"/>
      <c r="Q27" s="35"/>
    </row>
    <row r="28" spans="1:17" x14ac:dyDescent="0.35">
      <c r="A28" s="33"/>
      <c r="C28" s="27"/>
      <c r="D28" s="11">
        <f t="shared" si="2"/>
        <v>0.95000000000000018</v>
      </c>
      <c r="E28" s="19">
        <f t="shared" ref="E28:M28" si="12">(($D$28*$F$9*(1-$F$10))-$F$8-$F$11)-((E17*$L$9*(1-$L$10))-$L$8-$L$11)</f>
        <v>48.000000000000227</v>
      </c>
      <c r="F28" s="12">
        <f t="shared" si="12"/>
        <v>38.000000000000227</v>
      </c>
      <c r="G28" s="12">
        <f t="shared" si="12"/>
        <v>28.000000000000227</v>
      </c>
      <c r="H28" s="12">
        <f t="shared" si="12"/>
        <v>18.000000000000227</v>
      </c>
      <c r="I28" s="12">
        <f t="shared" si="12"/>
        <v>8.0000000000002274</v>
      </c>
      <c r="J28" s="12">
        <f t="shared" si="12"/>
        <v>-1.9999999999997726</v>
      </c>
      <c r="K28" s="12">
        <f t="shared" si="12"/>
        <v>-11.999999999999773</v>
      </c>
      <c r="L28" s="12">
        <f t="shared" si="12"/>
        <v>-21.999999999999773</v>
      </c>
      <c r="M28" s="20">
        <f t="shared" si="12"/>
        <v>-31.999999999999773</v>
      </c>
      <c r="N28" s="5"/>
      <c r="O28" s="28"/>
      <c r="Q28" s="35"/>
    </row>
    <row r="29" spans="1:17" x14ac:dyDescent="0.35">
      <c r="A29" s="33"/>
      <c r="C29" s="27"/>
      <c r="D29" s="11">
        <f t="shared" si="2"/>
        <v>0.9700000000000002</v>
      </c>
      <c r="E29" s="19">
        <f t="shared" ref="E29:M29" si="13">(($D$29*$F$9*(1-$F$10))-$F$8-$F$11)-((E17*$L$9*(1-$L$10))-$L$8-$L$11)</f>
        <v>64.800000000000182</v>
      </c>
      <c r="F29" s="12">
        <f t="shared" si="13"/>
        <v>54.800000000000182</v>
      </c>
      <c r="G29" s="12">
        <f t="shared" si="13"/>
        <v>44.800000000000182</v>
      </c>
      <c r="H29" s="12">
        <f t="shared" si="13"/>
        <v>34.800000000000182</v>
      </c>
      <c r="I29" s="12">
        <f t="shared" si="13"/>
        <v>24.800000000000182</v>
      </c>
      <c r="J29" s="12">
        <f t="shared" si="13"/>
        <v>14.800000000000182</v>
      </c>
      <c r="K29" s="12">
        <f t="shared" si="13"/>
        <v>4.8000000000001819</v>
      </c>
      <c r="L29" s="12">
        <f t="shared" si="13"/>
        <v>-5.1999999999998181</v>
      </c>
      <c r="M29" s="20">
        <f t="shared" si="13"/>
        <v>-15.199999999999818</v>
      </c>
      <c r="N29" s="5"/>
      <c r="O29" s="28"/>
      <c r="Q29" s="35"/>
    </row>
    <row r="30" spans="1:17" x14ac:dyDescent="0.35">
      <c r="A30" s="33"/>
      <c r="C30" s="27"/>
      <c r="D30" s="11">
        <f t="shared" si="2"/>
        <v>0.99000000000000021</v>
      </c>
      <c r="E30" s="19">
        <f t="shared" ref="E30:M30" si="14">(($D$30*$F$9*(1-$F$10))-$F$8-$F$11)-((E17*$L$9*(1-$L$10))-$L$8-$L$11)</f>
        <v>81.60000000000025</v>
      </c>
      <c r="F30" s="12">
        <f t="shared" si="14"/>
        <v>71.60000000000025</v>
      </c>
      <c r="G30" s="12">
        <f t="shared" si="14"/>
        <v>61.60000000000025</v>
      </c>
      <c r="H30" s="12">
        <f t="shared" si="14"/>
        <v>51.60000000000025</v>
      </c>
      <c r="I30" s="12">
        <f t="shared" si="14"/>
        <v>41.60000000000025</v>
      </c>
      <c r="J30" s="12">
        <f t="shared" si="14"/>
        <v>31.60000000000025</v>
      </c>
      <c r="K30" s="12">
        <f t="shared" si="14"/>
        <v>21.60000000000025</v>
      </c>
      <c r="L30" s="12">
        <f t="shared" si="14"/>
        <v>11.60000000000025</v>
      </c>
      <c r="M30" s="20">
        <f t="shared" si="14"/>
        <v>1.6000000000002501</v>
      </c>
      <c r="N30" s="5"/>
      <c r="O30" s="28"/>
      <c r="Q30" s="35"/>
    </row>
    <row r="31" spans="1:17" x14ac:dyDescent="0.35">
      <c r="A31" s="33"/>
      <c r="C31" s="27"/>
      <c r="D31" s="11">
        <f t="shared" si="2"/>
        <v>1.0100000000000002</v>
      </c>
      <c r="E31" s="19">
        <f t="shared" ref="E31:M31" si="15">(($D$31*$F$9*(1-$F$10))-$F$8-$F$11)-((E17*$L$9*(1-$L$10))-$L$8-$L$11)</f>
        <v>98.400000000000205</v>
      </c>
      <c r="F31" s="12">
        <f t="shared" si="15"/>
        <v>88.400000000000205</v>
      </c>
      <c r="G31" s="12">
        <f t="shared" si="15"/>
        <v>78.400000000000205</v>
      </c>
      <c r="H31" s="12">
        <f t="shared" si="15"/>
        <v>68.400000000000205</v>
      </c>
      <c r="I31" s="12">
        <f t="shared" si="15"/>
        <v>58.400000000000205</v>
      </c>
      <c r="J31" s="12">
        <f t="shared" si="15"/>
        <v>48.400000000000205</v>
      </c>
      <c r="K31" s="12">
        <f t="shared" si="15"/>
        <v>38.400000000000205</v>
      </c>
      <c r="L31" s="12">
        <f t="shared" si="15"/>
        <v>28.400000000000205</v>
      </c>
      <c r="M31" s="20">
        <f t="shared" si="15"/>
        <v>18.400000000000205</v>
      </c>
      <c r="N31" s="5"/>
      <c r="O31" s="28"/>
      <c r="Q31" s="35"/>
    </row>
    <row r="32" spans="1:17" x14ac:dyDescent="0.35">
      <c r="A32" s="33"/>
      <c r="C32" s="27"/>
      <c r="D32" s="11">
        <f t="shared" si="2"/>
        <v>1.0300000000000002</v>
      </c>
      <c r="E32" s="19">
        <f t="shared" ref="E32:M32" si="16">(($D$32*$F$9*(1-$F$10))-$F$8-$F$11)-((E17*$L$9*(1-$L$10))-$L$8-$L$11)</f>
        <v>115.20000000000027</v>
      </c>
      <c r="F32" s="12">
        <f t="shared" si="16"/>
        <v>105.20000000000027</v>
      </c>
      <c r="G32" s="12">
        <f t="shared" si="16"/>
        <v>95.200000000000273</v>
      </c>
      <c r="H32" s="12">
        <f t="shared" si="16"/>
        <v>85.200000000000273</v>
      </c>
      <c r="I32" s="12">
        <f t="shared" si="16"/>
        <v>75.200000000000273</v>
      </c>
      <c r="J32" s="12">
        <f t="shared" si="16"/>
        <v>65.200000000000273</v>
      </c>
      <c r="K32" s="12">
        <f t="shared" si="16"/>
        <v>55.200000000000273</v>
      </c>
      <c r="L32" s="12">
        <f t="shared" si="16"/>
        <v>45.200000000000273</v>
      </c>
      <c r="M32" s="20">
        <f t="shared" si="16"/>
        <v>35.200000000000273</v>
      </c>
      <c r="N32" s="5"/>
      <c r="O32" s="28"/>
      <c r="Q32" s="35"/>
    </row>
    <row r="33" spans="1:17" ht="18.600000000000001" thickBot="1" x14ac:dyDescent="0.4">
      <c r="A33" s="33"/>
      <c r="C33" s="27"/>
      <c r="D33" s="11">
        <f t="shared" si="2"/>
        <v>1.0500000000000003</v>
      </c>
      <c r="E33" s="21">
        <f t="shared" ref="E33:M33" si="17">(($D$33*$F$9*(1-$F$10))-$F$8-$F$11)-((E17*$L$9*(1-$L$10))-$L$8-$L$11)</f>
        <v>132.00000000000023</v>
      </c>
      <c r="F33" s="22">
        <f t="shared" si="17"/>
        <v>122.00000000000023</v>
      </c>
      <c r="G33" s="22">
        <f t="shared" si="17"/>
        <v>112.00000000000023</v>
      </c>
      <c r="H33" s="22">
        <f t="shared" si="17"/>
        <v>102.00000000000023</v>
      </c>
      <c r="I33" s="22">
        <f t="shared" si="17"/>
        <v>92.000000000000227</v>
      </c>
      <c r="J33" s="22">
        <f t="shared" si="17"/>
        <v>82.000000000000227</v>
      </c>
      <c r="K33" s="22">
        <f t="shared" si="17"/>
        <v>72.000000000000227</v>
      </c>
      <c r="L33" s="22">
        <f t="shared" si="17"/>
        <v>62.000000000000227</v>
      </c>
      <c r="M33" s="23">
        <f t="shared" si="17"/>
        <v>52.000000000000227</v>
      </c>
      <c r="N33" s="5"/>
      <c r="O33" s="28"/>
      <c r="Q33" s="35"/>
    </row>
    <row r="34" spans="1:17" ht="18.600000000000001" thickBot="1" x14ac:dyDescent="0.4">
      <c r="A34" s="33"/>
      <c r="C34" s="29"/>
      <c r="D34" s="30"/>
      <c r="E34" s="38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5">
      <c r="A35" s="33"/>
      <c r="Q35" s="35"/>
    </row>
    <row r="36" spans="1:17" x14ac:dyDescent="0.35">
      <c r="A36" s="33"/>
      <c r="C36" s="37" t="s">
        <v>26</v>
      </c>
      <c r="Q36" s="35"/>
    </row>
    <row r="37" spans="1:17" x14ac:dyDescent="0.35">
      <c r="A37" s="33"/>
      <c r="C37" s="37" t="s">
        <v>27</v>
      </c>
      <c r="Q37" s="35"/>
    </row>
    <row r="38" spans="1:17" x14ac:dyDescent="0.35">
      <c r="A38" s="33"/>
      <c r="C38" s="37" t="s">
        <v>28</v>
      </c>
      <c r="Q38" s="35"/>
    </row>
    <row r="39" spans="1:17" x14ac:dyDescent="0.35">
      <c r="A39" s="33"/>
      <c r="Q39" s="35"/>
    </row>
    <row r="40" spans="1:17" x14ac:dyDescent="0.3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41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40" priority="36" operator="greaterThan">
      <formula>0</formula>
    </cfRule>
    <cfRule type="cellIs" dxfId="39" priority="37" operator="greaterThan">
      <formula>0</formula>
    </cfRule>
  </conditionalFormatting>
  <conditionalFormatting sqref="E18:M33">
    <cfRule type="cellIs" dxfId="38" priority="35" operator="greaterThan">
      <formula>0</formula>
    </cfRule>
  </conditionalFormatting>
  <conditionalFormatting sqref="F18">
    <cfRule type="cellIs" dxfId="37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36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35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34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3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32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31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0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9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28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27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26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25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24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3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22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1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40"/>
  <sheetViews>
    <sheetView tabSelected="1" topLeftCell="E1" zoomScale="75" zoomScaleNormal="75" workbookViewId="0">
      <selection activeCell="J8" sqref="J8"/>
    </sheetView>
  </sheetViews>
  <sheetFormatPr defaultRowHeight="18" x14ac:dyDescent="0.35"/>
  <cols>
    <col min="1" max="1" width="4.109375" style="1" customWidth="1"/>
    <col min="2" max="2" width="9.109375" style="1"/>
    <col min="3" max="3" width="12.88671875" style="1" bestFit="1" customWidth="1"/>
    <col min="4" max="4" width="9.6640625" style="1" bestFit="1" customWidth="1"/>
    <col min="5" max="5" width="10.6640625" style="1" customWidth="1"/>
    <col min="6" max="6" width="12.44140625" style="1" customWidth="1"/>
    <col min="7" max="7" width="12.6640625" style="1" customWidth="1"/>
    <col min="8" max="8" width="11.6640625" style="1" customWidth="1"/>
    <col min="9" max="9" width="12.88671875" style="1" customWidth="1"/>
    <col min="10" max="10" width="12.33203125" style="1" bestFit="1" customWidth="1"/>
    <col min="11" max="11" width="11.88671875" style="1" customWidth="1"/>
    <col min="12" max="13" width="12.88671875" style="1" bestFit="1" customWidth="1"/>
    <col min="14" max="14" width="9.5546875" style="1" customWidth="1"/>
    <col min="16" max="16" width="9.33203125" bestFit="1" customWidth="1"/>
    <col min="17" max="17" width="3.5546875" customWidth="1"/>
    <col min="18" max="18" width="12.109375" customWidth="1"/>
    <col min="19" max="19" width="11.44140625" customWidth="1"/>
    <col min="20" max="20" width="11.33203125" customWidth="1"/>
    <col min="21" max="21" width="10" customWidth="1"/>
    <col min="22" max="22" width="11.109375" customWidth="1"/>
    <col min="23" max="23" width="12" customWidth="1"/>
    <col min="24" max="24" width="10.5546875" customWidth="1"/>
    <col min="25" max="25" width="12.88671875" customWidth="1"/>
    <col min="26" max="26" width="12.5546875" customWidth="1"/>
    <col min="27" max="27" width="12" customWidth="1"/>
    <col min="28" max="28" width="11.109375" customWidth="1"/>
    <col min="29" max="29" width="14.33203125" customWidth="1"/>
    <col min="30" max="31" width="12.5546875" customWidth="1"/>
    <col min="32" max="32" width="13.109375" customWidth="1"/>
    <col min="33" max="33" width="12.33203125" customWidth="1"/>
    <col min="34" max="34" width="10.5546875" customWidth="1"/>
    <col min="35" max="35" width="11.33203125" customWidth="1"/>
    <col min="36" max="36" width="12" customWidth="1"/>
    <col min="37" max="37" width="10.33203125" customWidth="1"/>
    <col min="38" max="38" width="10.6640625" customWidth="1"/>
    <col min="39" max="39" width="12.44140625" customWidth="1"/>
  </cols>
  <sheetData>
    <row r="1" spans="1:39" x14ac:dyDescent="0.3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5">
      <c r="A2" s="33"/>
      <c r="C2" s="2" t="s">
        <v>15</v>
      </c>
      <c r="D2" s="2"/>
      <c r="F2" s="2"/>
      <c r="G2" s="2"/>
      <c r="I2" s="2"/>
      <c r="J2" s="2"/>
      <c r="L2" s="3"/>
      <c r="O2" s="4" t="s">
        <v>40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5">
      <c r="A3" s="33"/>
      <c r="C3" s="2" t="s">
        <v>24</v>
      </c>
      <c r="Q3" s="35"/>
    </row>
    <row r="4" spans="1:39" x14ac:dyDescent="0.35">
      <c r="A4" s="33"/>
      <c r="C4" s="2" t="s">
        <v>25</v>
      </c>
      <c r="Q4" s="35"/>
    </row>
    <row r="5" spans="1:39" ht="18.600000000000001" thickBot="1" x14ac:dyDescent="0.4">
      <c r="A5" s="33"/>
      <c r="Q5" s="35"/>
    </row>
    <row r="6" spans="1:39" ht="21" x14ac:dyDescent="0.4">
      <c r="A6" s="33"/>
      <c r="C6" s="24"/>
      <c r="D6" s="25"/>
      <c r="E6" s="25"/>
      <c r="F6" s="25"/>
      <c r="G6" s="25"/>
      <c r="H6" s="25"/>
      <c r="I6" s="36" t="s">
        <v>23</v>
      </c>
      <c r="J6" s="25"/>
      <c r="K6" s="25"/>
      <c r="L6" s="25"/>
      <c r="M6" s="25"/>
      <c r="N6" s="25"/>
      <c r="O6" s="26"/>
      <c r="Q6" s="35"/>
    </row>
    <row r="7" spans="1:39" x14ac:dyDescent="0.35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5">
      <c r="A8" s="33"/>
      <c r="C8" s="27"/>
      <c r="D8" s="5"/>
      <c r="E8" s="7" t="s">
        <v>4</v>
      </c>
      <c r="F8" s="39">
        <v>629</v>
      </c>
      <c r="G8" s="5" t="s">
        <v>5</v>
      </c>
      <c r="H8" s="5"/>
      <c r="I8" s="5"/>
      <c r="J8" s="5"/>
      <c r="K8" s="7" t="s">
        <v>7</v>
      </c>
      <c r="L8" s="39">
        <v>471</v>
      </c>
      <c r="M8" s="5" t="s">
        <v>5</v>
      </c>
      <c r="N8" s="5"/>
      <c r="O8" s="28"/>
      <c r="Q8" s="35"/>
    </row>
    <row r="9" spans="1:39" x14ac:dyDescent="0.35">
      <c r="A9" s="33"/>
      <c r="C9" s="27"/>
      <c r="D9" s="5"/>
      <c r="E9" s="7" t="s">
        <v>8</v>
      </c>
      <c r="F9" s="40">
        <v>165</v>
      </c>
      <c r="G9" s="5" t="s">
        <v>1</v>
      </c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5">
      <c r="A10" s="33"/>
      <c r="C10" s="27"/>
      <c r="D10" s="5"/>
      <c r="E10" s="7" t="s">
        <v>13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5">
      <c r="A11" s="33"/>
      <c r="C11" s="27"/>
      <c r="D11" s="5"/>
      <c r="E11" s="7" t="s">
        <v>14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5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5">
      <c r="A13" s="33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5">
      <c r="A14" s="33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5">
      <c r="A15" s="33"/>
      <c r="C15" s="27"/>
      <c r="D15" s="5"/>
      <c r="E15" s="5"/>
      <c r="F15" s="13"/>
      <c r="G15" s="5"/>
      <c r="H15" s="32"/>
      <c r="I15" s="8" t="s">
        <v>38</v>
      </c>
      <c r="J15" s="5"/>
      <c r="K15" s="5"/>
      <c r="L15" s="5"/>
      <c r="M15" s="5"/>
      <c r="N15" s="5"/>
      <c r="O15" s="28"/>
      <c r="Q15" s="35"/>
    </row>
    <row r="16" spans="1:39" x14ac:dyDescent="0.35">
      <c r="A16" s="33"/>
      <c r="C16" s="27"/>
      <c r="D16" s="9" t="s">
        <v>37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8.600000000000001" thickBot="1" x14ac:dyDescent="0.4">
      <c r="A17" s="33"/>
      <c r="C17" s="27"/>
      <c r="D17" s="5"/>
      <c r="E17" s="10">
        <v>11.5</v>
      </c>
      <c r="F17" s="11">
        <f t="shared" ref="F17:M17" si="0">E17+0.25</f>
        <v>11.75</v>
      </c>
      <c r="G17" s="11">
        <f t="shared" si="0"/>
        <v>12</v>
      </c>
      <c r="H17" s="11">
        <f t="shared" si="0"/>
        <v>12.25</v>
      </c>
      <c r="I17" s="11">
        <f t="shared" si="0"/>
        <v>12.5</v>
      </c>
      <c r="J17" s="11">
        <f t="shared" si="0"/>
        <v>12.75</v>
      </c>
      <c r="K17" s="11">
        <f t="shared" si="0"/>
        <v>13</v>
      </c>
      <c r="L17" s="11">
        <f t="shared" si="0"/>
        <v>13.25</v>
      </c>
      <c r="M17" s="11">
        <f t="shared" si="0"/>
        <v>13.5</v>
      </c>
      <c r="N17" s="5"/>
      <c r="O17" s="28"/>
      <c r="Q17" s="35"/>
    </row>
    <row r="18" spans="1:17" x14ac:dyDescent="0.35">
      <c r="A18" s="33"/>
      <c r="C18" s="27"/>
      <c r="D18" s="10">
        <v>3</v>
      </c>
      <c r="E18" s="16">
        <f t="shared" ref="E18:M18" si="1">(($D$18*$F$9*(1-$F$10))-$F$8-$F$11)-((E17*$L$9*(1-$L$10))-$L$8-$L$11)</f>
        <v>-222</v>
      </c>
      <c r="F18" s="17">
        <f t="shared" si="1"/>
        <v>-232</v>
      </c>
      <c r="G18" s="17">
        <f t="shared" si="1"/>
        <v>-242</v>
      </c>
      <c r="H18" s="17">
        <f t="shared" si="1"/>
        <v>-252</v>
      </c>
      <c r="I18" s="17">
        <f t="shared" si="1"/>
        <v>-262</v>
      </c>
      <c r="J18" s="17">
        <f t="shared" si="1"/>
        <v>-272</v>
      </c>
      <c r="K18" s="17">
        <f t="shared" si="1"/>
        <v>-282</v>
      </c>
      <c r="L18" s="17">
        <f t="shared" si="1"/>
        <v>-292</v>
      </c>
      <c r="M18" s="18">
        <f t="shared" si="1"/>
        <v>-302</v>
      </c>
      <c r="N18" s="5"/>
      <c r="O18" s="28"/>
      <c r="Q18" s="35"/>
    </row>
    <row r="19" spans="1:17" x14ac:dyDescent="0.35">
      <c r="A19" s="33"/>
      <c r="C19" s="27"/>
      <c r="D19" s="11">
        <f t="shared" ref="D19:D33" si="2">D18+0.25</f>
        <v>3.25</v>
      </c>
      <c r="E19" s="19">
        <f t="shared" ref="E19:M19" si="3">(($D$19*$F$9*(1-$F$10))-$F$8-$F$11)-((E17*$L$9*(1-$L$10))-$L$8-$L$11)</f>
        <v>-189</v>
      </c>
      <c r="F19" s="12">
        <f t="shared" si="3"/>
        <v>-199</v>
      </c>
      <c r="G19" s="12">
        <f t="shared" si="3"/>
        <v>-209</v>
      </c>
      <c r="H19" s="12">
        <f t="shared" si="3"/>
        <v>-219</v>
      </c>
      <c r="I19" s="12">
        <f t="shared" si="3"/>
        <v>-229</v>
      </c>
      <c r="J19" s="12">
        <f t="shared" si="3"/>
        <v>-239</v>
      </c>
      <c r="K19" s="12">
        <f t="shared" si="3"/>
        <v>-249</v>
      </c>
      <c r="L19" s="12">
        <f t="shared" si="3"/>
        <v>-259</v>
      </c>
      <c r="M19" s="20">
        <f t="shared" si="3"/>
        <v>-269</v>
      </c>
      <c r="N19" s="5"/>
      <c r="O19" s="28"/>
      <c r="Q19" s="35"/>
    </row>
    <row r="20" spans="1:17" x14ac:dyDescent="0.35">
      <c r="A20" s="33"/>
      <c r="C20" s="27"/>
      <c r="D20" s="11">
        <f t="shared" si="2"/>
        <v>3.5</v>
      </c>
      <c r="E20" s="19">
        <f t="shared" ref="E20:M20" si="4">(($D$20*$F$9*(1-$F$10))-$F$8-$F$11)-((E17*$L$9*(1-$L$10))-$L$8-$L$11)</f>
        <v>-156</v>
      </c>
      <c r="F20" s="12">
        <f t="shared" si="4"/>
        <v>-166</v>
      </c>
      <c r="G20" s="12">
        <f t="shared" si="4"/>
        <v>-176</v>
      </c>
      <c r="H20" s="12">
        <f t="shared" si="4"/>
        <v>-186</v>
      </c>
      <c r="I20" s="12">
        <f t="shared" si="4"/>
        <v>-196</v>
      </c>
      <c r="J20" s="12">
        <f t="shared" si="4"/>
        <v>-206</v>
      </c>
      <c r="K20" s="12">
        <f t="shared" si="4"/>
        <v>-216</v>
      </c>
      <c r="L20" s="12">
        <f t="shared" si="4"/>
        <v>-226</v>
      </c>
      <c r="M20" s="20">
        <f t="shared" si="4"/>
        <v>-236</v>
      </c>
      <c r="N20" s="5"/>
      <c r="O20" s="28"/>
      <c r="Q20" s="35"/>
    </row>
    <row r="21" spans="1:17" x14ac:dyDescent="0.35">
      <c r="A21" s="33"/>
      <c r="C21" s="27"/>
      <c r="D21" s="11">
        <f t="shared" si="2"/>
        <v>3.75</v>
      </c>
      <c r="E21" s="19">
        <f t="shared" ref="E21:M21" si="5">(($D$21*$F$9*(1-$F$10))-$F$8-$F$11)-((E17*$L$9*(1-$L$10))-$L$8-$L$11)</f>
        <v>-123</v>
      </c>
      <c r="F21" s="12">
        <f t="shared" si="5"/>
        <v>-133</v>
      </c>
      <c r="G21" s="12">
        <f t="shared" si="5"/>
        <v>-143</v>
      </c>
      <c r="H21" s="12">
        <f t="shared" si="5"/>
        <v>-153</v>
      </c>
      <c r="I21" s="12">
        <f t="shared" si="5"/>
        <v>-163</v>
      </c>
      <c r="J21" s="12">
        <f t="shared" si="5"/>
        <v>-173</v>
      </c>
      <c r="K21" s="12">
        <f t="shared" si="5"/>
        <v>-183</v>
      </c>
      <c r="L21" s="12">
        <f t="shared" si="5"/>
        <v>-193</v>
      </c>
      <c r="M21" s="20">
        <f t="shared" si="5"/>
        <v>-203</v>
      </c>
      <c r="N21" s="5"/>
      <c r="O21" s="28"/>
      <c r="Q21" s="35"/>
    </row>
    <row r="22" spans="1:17" x14ac:dyDescent="0.35">
      <c r="A22" s="33"/>
      <c r="C22" s="27"/>
      <c r="D22" s="11">
        <f t="shared" si="2"/>
        <v>4</v>
      </c>
      <c r="E22" s="19">
        <f t="shared" ref="E22:M22" si="6">(($D$22*$F$9*(1-$F$10))-$F$8-$F$11)-((E17*$L$9*(1-$L$10))-$L$8-$L$11)</f>
        <v>-90</v>
      </c>
      <c r="F22" s="12">
        <f t="shared" si="6"/>
        <v>-100</v>
      </c>
      <c r="G22" s="12">
        <f t="shared" si="6"/>
        <v>-110</v>
      </c>
      <c r="H22" s="12">
        <f t="shared" si="6"/>
        <v>-120</v>
      </c>
      <c r="I22" s="12">
        <f t="shared" si="6"/>
        <v>-130</v>
      </c>
      <c r="J22" s="12">
        <f t="shared" si="6"/>
        <v>-140</v>
      </c>
      <c r="K22" s="12">
        <f t="shared" si="6"/>
        <v>-150</v>
      </c>
      <c r="L22" s="12">
        <f t="shared" si="6"/>
        <v>-160</v>
      </c>
      <c r="M22" s="20">
        <f t="shared" si="6"/>
        <v>-170</v>
      </c>
      <c r="N22" s="5"/>
      <c r="O22" s="28"/>
      <c r="Q22" s="35"/>
    </row>
    <row r="23" spans="1:17" x14ac:dyDescent="0.35">
      <c r="A23" s="33"/>
      <c r="C23" s="27"/>
      <c r="D23" s="11">
        <f t="shared" si="2"/>
        <v>4.25</v>
      </c>
      <c r="E23" s="19">
        <f t="shared" ref="E23:M23" si="7">(($D$23*$F$9*(1-$F$10))-$F$8-$F$11)-((E17*$L$9*(1-$L$10))-$L$8-$L$11)</f>
        <v>-57</v>
      </c>
      <c r="F23" s="12">
        <f t="shared" si="7"/>
        <v>-67</v>
      </c>
      <c r="G23" s="12">
        <f t="shared" si="7"/>
        <v>-77</v>
      </c>
      <c r="H23" s="12">
        <f t="shared" si="7"/>
        <v>-87</v>
      </c>
      <c r="I23" s="12">
        <f t="shared" si="7"/>
        <v>-97</v>
      </c>
      <c r="J23" s="12">
        <f t="shared" si="7"/>
        <v>-107</v>
      </c>
      <c r="K23" s="12">
        <f t="shared" si="7"/>
        <v>-117</v>
      </c>
      <c r="L23" s="12">
        <f t="shared" si="7"/>
        <v>-127</v>
      </c>
      <c r="M23" s="20">
        <f t="shared" si="7"/>
        <v>-137</v>
      </c>
      <c r="N23" s="5"/>
      <c r="O23" s="28"/>
      <c r="Q23" s="35"/>
    </row>
    <row r="24" spans="1:17" x14ac:dyDescent="0.35">
      <c r="A24" s="33"/>
      <c r="C24" s="27"/>
      <c r="D24" s="11">
        <f t="shared" si="2"/>
        <v>4.5</v>
      </c>
      <c r="E24" s="19">
        <f t="shared" ref="E24:M24" si="8">(($D$24*$F$9*(1-$F$10))-$F$8-$F$11)-((E17*$L$9*(1-$L$10))-$L$8-$L$11)</f>
        <v>-24</v>
      </c>
      <c r="F24" s="12">
        <f t="shared" si="8"/>
        <v>-34</v>
      </c>
      <c r="G24" s="12">
        <f t="shared" si="8"/>
        <v>-44</v>
      </c>
      <c r="H24" s="12">
        <f t="shared" si="8"/>
        <v>-54</v>
      </c>
      <c r="I24" s="12">
        <f t="shared" si="8"/>
        <v>-64</v>
      </c>
      <c r="J24" s="12">
        <f t="shared" si="8"/>
        <v>-74</v>
      </c>
      <c r="K24" s="12">
        <f t="shared" si="8"/>
        <v>-84</v>
      </c>
      <c r="L24" s="12">
        <f t="shared" si="8"/>
        <v>-94</v>
      </c>
      <c r="M24" s="20">
        <f t="shared" si="8"/>
        <v>-104</v>
      </c>
      <c r="N24" s="5"/>
      <c r="O24" s="28"/>
      <c r="Q24" s="35"/>
    </row>
    <row r="25" spans="1:17" x14ac:dyDescent="0.35">
      <c r="A25" s="33"/>
      <c r="C25" s="27"/>
      <c r="D25" s="11">
        <f t="shared" si="2"/>
        <v>4.75</v>
      </c>
      <c r="E25" s="19">
        <f t="shared" ref="E25:M25" si="9">(($D$25*$F$9*(1-$F$10))-$F$8-$F$11)-((E17*$L$9*(1-$L$10))-$L$8-$L$11)</f>
        <v>9</v>
      </c>
      <c r="F25" s="12">
        <f t="shared" si="9"/>
        <v>-1</v>
      </c>
      <c r="G25" s="12">
        <f t="shared" si="9"/>
        <v>-11</v>
      </c>
      <c r="H25" s="12">
        <f t="shared" si="9"/>
        <v>-21</v>
      </c>
      <c r="I25" s="12">
        <f t="shared" si="9"/>
        <v>-31</v>
      </c>
      <c r="J25" s="12">
        <f t="shared" si="9"/>
        <v>-41</v>
      </c>
      <c r="K25" s="12">
        <f t="shared" si="9"/>
        <v>-51</v>
      </c>
      <c r="L25" s="12">
        <f t="shared" si="9"/>
        <v>-61</v>
      </c>
      <c r="M25" s="20">
        <f t="shared" si="9"/>
        <v>-71</v>
      </c>
      <c r="N25" s="5"/>
      <c r="O25" s="28"/>
      <c r="Q25" s="35"/>
    </row>
    <row r="26" spans="1:17" x14ac:dyDescent="0.35">
      <c r="A26" s="33"/>
      <c r="C26" s="27"/>
      <c r="D26" s="11">
        <f t="shared" si="2"/>
        <v>5</v>
      </c>
      <c r="E26" s="19">
        <f t="shared" ref="E26:M26" si="10">(($D$26*$F$9*(1-$F$10))-$F$8-$F$11)-((E17*$L$9*(1-$L$10))-$L$8-$L$11)</f>
        <v>42</v>
      </c>
      <c r="F26" s="12">
        <f t="shared" si="10"/>
        <v>32</v>
      </c>
      <c r="G26" s="12">
        <f t="shared" si="10"/>
        <v>22</v>
      </c>
      <c r="H26" s="12">
        <f t="shared" si="10"/>
        <v>12</v>
      </c>
      <c r="I26" s="12">
        <f t="shared" si="10"/>
        <v>2</v>
      </c>
      <c r="J26" s="12">
        <f t="shared" si="10"/>
        <v>-8</v>
      </c>
      <c r="K26" s="12">
        <f t="shared" si="10"/>
        <v>-18</v>
      </c>
      <c r="L26" s="12">
        <f t="shared" si="10"/>
        <v>-28</v>
      </c>
      <c r="M26" s="20">
        <f t="shared" si="10"/>
        <v>-38</v>
      </c>
      <c r="N26" s="5"/>
      <c r="O26" s="28"/>
      <c r="Q26" s="35"/>
    </row>
    <row r="27" spans="1:17" x14ac:dyDescent="0.35">
      <c r="A27" s="33"/>
      <c r="C27" s="27"/>
      <c r="D27" s="11">
        <f t="shared" si="2"/>
        <v>5.25</v>
      </c>
      <c r="E27" s="19">
        <f t="shared" ref="E27:M27" si="11">(($D$27*$F$9*(1-$F$10))-$F$8-$F$11)-((E17*$L$9*(1-$L$10))-$L$8-$L$11)</f>
        <v>75</v>
      </c>
      <c r="F27" s="12">
        <f t="shared" si="11"/>
        <v>65</v>
      </c>
      <c r="G27" s="12">
        <f t="shared" si="11"/>
        <v>55</v>
      </c>
      <c r="H27" s="12">
        <f t="shared" si="11"/>
        <v>45</v>
      </c>
      <c r="I27" s="12">
        <f t="shared" si="11"/>
        <v>35</v>
      </c>
      <c r="J27" s="12">
        <f t="shared" si="11"/>
        <v>25</v>
      </c>
      <c r="K27" s="12">
        <f t="shared" si="11"/>
        <v>15</v>
      </c>
      <c r="L27" s="12">
        <f t="shared" si="11"/>
        <v>5</v>
      </c>
      <c r="M27" s="20">
        <f t="shared" si="11"/>
        <v>-5</v>
      </c>
      <c r="N27" s="5"/>
      <c r="O27" s="28"/>
      <c r="Q27" s="35"/>
    </row>
    <row r="28" spans="1:17" x14ac:dyDescent="0.35">
      <c r="A28" s="33"/>
      <c r="C28" s="27"/>
      <c r="D28" s="11">
        <f t="shared" si="2"/>
        <v>5.5</v>
      </c>
      <c r="E28" s="19">
        <f t="shared" ref="E28:M28" si="12">(($D$28*$F$9*(1-$F$10))-$F$8-$F$11)-((E17*$L$9*(1-$L$10))-$L$8-$L$11)</f>
        <v>108</v>
      </c>
      <c r="F28" s="12">
        <f t="shared" si="12"/>
        <v>98</v>
      </c>
      <c r="G28" s="12">
        <f t="shared" si="12"/>
        <v>88</v>
      </c>
      <c r="H28" s="12">
        <f t="shared" si="12"/>
        <v>78</v>
      </c>
      <c r="I28" s="12">
        <f t="shared" si="12"/>
        <v>68</v>
      </c>
      <c r="J28" s="12">
        <f t="shared" si="12"/>
        <v>58</v>
      </c>
      <c r="K28" s="12">
        <f t="shared" si="12"/>
        <v>48</v>
      </c>
      <c r="L28" s="12">
        <f t="shared" si="12"/>
        <v>38</v>
      </c>
      <c r="M28" s="20">
        <f t="shared" si="12"/>
        <v>28</v>
      </c>
      <c r="N28" s="5"/>
      <c r="O28" s="28"/>
      <c r="Q28" s="35"/>
    </row>
    <row r="29" spans="1:17" x14ac:dyDescent="0.35">
      <c r="A29" s="33"/>
      <c r="C29" s="27"/>
      <c r="D29" s="11">
        <f t="shared" si="2"/>
        <v>5.75</v>
      </c>
      <c r="E29" s="19">
        <f t="shared" ref="E29:M29" si="13">(($D$29*$F$9*(1-$F$10))-$F$8-$F$11)-((E17*$L$9*(1-$L$10))-$L$8-$L$11)</f>
        <v>141</v>
      </c>
      <c r="F29" s="12">
        <f t="shared" si="13"/>
        <v>131</v>
      </c>
      <c r="G29" s="12">
        <f t="shared" si="13"/>
        <v>121</v>
      </c>
      <c r="H29" s="12">
        <f t="shared" si="13"/>
        <v>111</v>
      </c>
      <c r="I29" s="12">
        <f t="shared" si="13"/>
        <v>101</v>
      </c>
      <c r="J29" s="12">
        <f t="shared" si="13"/>
        <v>91</v>
      </c>
      <c r="K29" s="12">
        <f t="shared" si="13"/>
        <v>81</v>
      </c>
      <c r="L29" s="12">
        <f t="shared" si="13"/>
        <v>71</v>
      </c>
      <c r="M29" s="20">
        <f t="shared" si="13"/>
        <v>61</v>
      </c>
      <c r="N29" s="5"/>
      <c r="O29" s="28"/>
      <c r="Q29" s="35"/>
    </row>
    <row r="30" spans="1:17" x14ac:dyDescent="0.35">
      <c r="A30" s="33"/>
      <c r="C30" s="27"/>
      <c r="D30" s="11">
        <f t="shared" si="2"/>
        <v>6</v>
      </c>
      <c r="E30" s="19">
        <f t="shared" ref="E30:M30" si="14">(($D$30*$F$9*(1-$F$10))-$F$8-$F$11)-((E17*$L$9*(1-$L$10))-$L$8-$L$11)</f>
        <v>174</v>
      </c>
      <c r="F30" s="12">
        <f t="shared" si="14"/>
        <v>164</v>
      </c>
      <c r="G30" s="12">
        <f t="shared" si="14"/>
        <v>154</v>
      </c>
      <c r="H30" s="12">
        <f t="shared" si="14"/>
        <v>144</v>
      </c>
      <c r="I30" s="12">
        <f t="shared" si="14"/>
        <v>134</v>
      </c>
      <c r="J30" s="12">
        <f t="shared" si="14"/>
        <v>124</v>
      </c>
      <c r="K30" s="12">
        <f t="shared" si="14"/>
        <v>114</v>
      </c>
      <c r="L30" s="12">
        <f t="shared" si="14"/>
        <v>104</v>
      </c>
      <c r="M30" s="20">
        <f t="shared" si="14"/>
        <v>94</v>
      </c>
      <c r="N30" s="5"/>
      <c r="O30" s="28"/>
      <c r="Q30" s="35"/>
    </row>
    <row r="31" spans="1:17" x14ac:dyDescent="0.35">
      <c r="A31" s="33"/>
      <c r="C31" s="27"/>
      <c r="D31" s="11">
        <f t="shared" si="2"/>
        <v>6.25</v>
      </c>
      <c r="E31" s="19">
        <f t="shared" ref="E31:M31" si="15">(($D$31*$F$9*(1-$F$10))-$F$8-$F$11)-((E17*$L$9*(1-$L$10))-$L$8-$L$11)</f>
        <v>207</v>
      </c>
      <c r="F31" s="12">
        <f t="shared" si="15"/>
        <v>197</v>
      </c>
      <c r="G31" s="12">
        <f t="shared" si="15"/>
        <v>187</v>
      </c>
      <c r="H31" s="12">
        <f t="shared" si="15"/>
        <v>177</v>
      </c>
      <c r="I31" s="12">
        <f t="shared" si="15"/>
        <v>167</v>
      </c>
      <c r="J31" s="12">
        <f t="shared" si="15"/>
        <v>157</v>
      </c>
      <c r="K31" s="12">
        <f t="shared" si="15"/>
        <v>147</v>
      </c>
      <c r="L31" s="12">
        <f t="shared" si="15"/>
        <v>137</v>
      </c>
      <c r="M31" s="20">
        <f t="shared" si="15"/>
        <v>127</v>
      </c>
      <c r="N31" s="5"/>
      <c r="O31" s="28"/>
      <c r="Q31" s="35"/>
    </row>
    <row r="32" spans="1:17" x14ac:dyDescent="0.35">
      <c r="A32" s="33"/>
      <c r="C32" s="27"/>
      <c r="D32" s="11">
        <f t="shared" si="2"/>
        <v>6.5</v>
      </c>
      <c r="E32" s="19">
        <f t="shared" ref="E32:M32" si="16">(($D$32*$F$9*(1-$F$10))-$F$8-$F$11)-((E17*$L$9*(1-$L$10))-$L$8-$L$11)</f>
        <v>240</v>
      </c>
      <c r="F32" s="12">
        <f t="shared" si="16"/>
        <v>230</v>
      </c>
      <c r="G32" s="12">
        <f t="shared" si="16"/>
        <v>220</v>
      </c>
      <c r="H32" s="12">
        <f t="shared" si="16"/>
        <v>210</v>
      </c>
      <c r="I32" s="12">
        <f t="shared" si="16"/>
        <v>200</v>
      </c>
      <c r="J32" s="12">
        <f t="shared" si="16"/>
        <v>190</v>
      </c>
      <c r="K32" s="12">
        <f t="shared" si="16"/>
        <v>180</v>
      </c>
      <c r="L32" s="12">
        <f t="shared" si="16"/>
        <v>170</v>
      </c>
      <c r="M32" s="20">
        <f t="shared" si="16"/>
        <v>160</v>
      </c>
      <c r="N32" s="5"/>
      <c r="O32" s="28"/>
      <c r="Q32" s="35"/>
    </row>
    <row r="33" spans="1:17" ht="18.600000000000001" thickBot="1" x14ac:dyDescent="0.4">
      <c r="A33" s="33"/>
      <c r="C33" s="27"/>
      <c r="D33" s="11">
        <f t="shared" si="2"/>
        <v>6.75</v>
      </c>
      <c r="E33" s="21">
        <f t="shared" ref="E33:M33" si="17">(($D$33*$F$9*(1-$F$10))-$F$8-$F$11)-((E17*$L$9*(1-$L$10))-$L$8-$L$11)</f>
        <v>273</v>
      </c>
      <c r="F33" s="22">
        <f t="shared" si="17"/>
        <v>263</v>
      </c>
      <c r="G33" s="22">
        <f t="shared" si="17"/>
        <v>253</v>
      </c>
      <c r="H33" s="22">
        <f t="shared" si="17"/>
        <v>243</v>
      </c>
      <c r="I33" s="22">
        <f t="shared" si="17"/>
        <v>233</v>
      </c>
      <c r="J33" s="22">
        <f t="shared" si="17"/>
        <v>223</v>
      </c>
      <c r="K33" s="22">
        <f t="shared" si="17"/>
        <v>213</v>
      </c>
      <c r="L33" s="22">
        <f t="shared" si="17"/>
        <v>203</v>
      </c>
      <c r="M33" s="23">
        <f t="shared" si="17"/>
        <v>193</v>
      </c>
      <c r="N33" s="5"/>
      <c r="O33" s="28"/>
      <c r="Q33" s="35"/>
    </row>
    <row r="34" spans="1:17" ht="18.600000000000001" thickBot="1" x14ac:dyDescent="0.4">
      <c r="A34" s="33"/>
      <c r="C34" s="29"/>
      <c r="D34" s="30"/>
      <c r="E34" s="38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5">
      <c r="A35" s="33"/>
      <c r="Q35" s="35"/>
    </row>
    <row r="36" spans="1:17" x14ac:dyDescent="0.35">
      <c r="A36" s="33"/>
      <c r="C36" s="37" t="s">
        <v>26</v>
      </c>
      <c r="Q36" s="35"/>
    </row>
    <row r="37" spans="1:17" x14ac:dyDescent="0.35">
      <c r="A37" s="33"/>
      <c r="C37" s="37" t="s">
        <v>27</v>
      </c>
      <c r="Q37" s="35"/>
    </row>
    <row r="38" spans="1:17" x14ac:dyDescent="0.35">
      <c r="A38" s="33"/>
      <c r="C38" s="37" t="s">
        <v>28</v>
      </c>
      <c r="Q38" s="35"/>
    </row>
    <row r="39" spans="1:17" x14ac:dyDescent="0.35">
      <c r="A39" s="33"/>
      <c r="Q39" s="35"/>
    </row>
    <row r="40" spans="1:17" x14ac:dyDescent="0.3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20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9" priority="36" operator="greaterThan">
      <formula>0</formula>
    </cfRule>
    <cfRule type="cellIs" dxfId="18" priority="37" operator="greaterThan">
      <formula>0</formula>
    </cfRule>
  </conditionalFormatting>
  <conditionalFormatting sqref="E18:M33">
    <cfRule type="cellIs" dxfId="17" priority="35" operator="greaterThan">
      <formula>0</formula>
    </cfRule>
  </conditionalFormatting>
  <conditionalFormatting sqref="F18">
    <cfRule type="cellIs" dxfId="16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5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4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3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2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Cotton vs. Corn 1</vt:lpstr>
      <vt:lpstr>Cotton vs. Corn 2</vt:lpstr>
      <vt:lpstr>Cotton vs. Soybeans 1</vt:lpstr>
      <vt:lpstr>Cotton vs. Soybeans 2</vt:lpstr>
      <vt:lpstr>Corn vs. Soybeans</vt:lpstr>
      <vt:lpstr>'Corn vs. Soybeans'!Print_Area</vt:lpstr>
      <vt:lpstr>'Cotton vs. Corn 1'!Print_Area</vt:lpstr>
      <vt:lpstr>'Cotton vs. Corn 2'!Print_Area</vt:lpstr>
      <vt:lpstr>'Cotton vs. Soybeans 1'!Print_Area</vt:lpstr>
      <vt:lpstr>'Cotton vs. Soybeans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Brian H</cp:lastModifiedBy>
  <cp:lastPrinted>2013-11-14T15:11:52Z</cp:lastPrinted>
  <dcterms:created xsi:type="dcterms:W3CDTF">2012-04-19T17:26:15Z</dcterms:created>
  <dcterms:modified xsi:type="dcterms:W3CDTF">2021-11-24T00:23:32Z</dcterms:modified>
</cp:coreProperties>
</file>