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USB Key Back Up Sept 26 2017\2020 Presentations\"/>
    </mc:Choice>
  </mc:AlternateContent>
  <xr:revisionPtr revIDLastSave="0" documentId="13_ncr:1_{6411A421-0BD0-411E-BB34-D80756BFEC87}" xr6:coauthVersionLast="45" xr6:coauthVersionMax="45" xr10:uidLastSave="{00000000-0000-0000-0000-000000000000}"/>
  <bookViews>
    <workbookView xWindow="-120" yWindow="-120" windowWidth="29040" windowHeight="15840" tabRatio="880" xr2:uid="{00000000-000D-0000-FFFF-FFFF00000000}"/>
  </bookViews>
  <sheets>
    <sheet name="Rice vs. Corn 1" sheetId="45" r:id="rId1"/>
    <sheet name="Rice vs. Corn 2" sheetId="38" r:id="rId2"/>
    <sheet name="Rice vs. Soybeans 1" sheetId="46" r:id="rId3"/>
    <sheet name="Rice vs. Soybeans 2" sheetId="39" r:id="rId4"/>
  </sheets>
  <definedNames>
    <definedName name="_xlnm.Print_Area" localSheetId="0">'Rice vs. Corn 1'!$A$1:$Q$40</definedName>
    <definedName name="_xlnm.Print_Area" localSheetId="1">'Rice vs. Corn 2'!$A$1:$Q$40</definedName>
    <definedName name="_xlnm.Print_Area" localSheetId="2">'Rice vs. Soybeans 1'!$A$1:$Q$40</definedName>
    <definedName name="_xlnm.Print_Area" localSheetId="3">'Rice vs. Soybeans 2'!$A$1:$Q$40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9" i="39" l="1"/>
  <c r="D20" i="39" s="1"/>
  <c r="D21" i="39" s="1"/>
  <c r="D22" i="39" s="1"/>
  <c r="D23" i="39" s="1"/>
  <c r="D24" i="39" s="1"/>
  <c r="D25" i="39" s="1"/>
  <c r="D26" i="39" s="1"/>
  <c r="D27" i="39" s="1"/>
  <c r="D28" i="39" s="1"/>
  <c r="D29" i="39" s="1"/>
  <c r="D30" i="39" s="1"/>
  <c r="D31" i="39" s="1"/>
  <c r="D32" i="39" s="1"/>
  <c r="D33" i="39" s="1"/>
  <c r="D19" i="46"/>
  <c r="D20" i="46" s="1"/>
  <c r="D21" i="46" s="1"/>
  <c r="D22" i="46" s="1"/>
  <c r="D23" i="46" s="1"/>
  <c r="D24" i="46" s="1"/>
  <c r="D25" i="46" s="1"/>
  <c r="D26" i="46" s="1"/>
  <c r="D27" i="46" s="1"/>
  <c r="D28" i="46" s="1"/>
  <c r="D29" i="46" s="1"/>
  <c r="D30" i="46" s="1"/>
  <c r="D31" i="46" s="1"/>
  <c r="D32" i="46" s="1"/>
  <c r="D33" i="46" s="1"/>
  <c r="E18" i="38"/>
  <c r="D19" i="38"/>
  <c r="D20" i="38" s="1"/>
  <c r="D21" i="38" s="1"/>
  <c r="D22" i="38" s="1"/>
  <c r="D23" i="38" s="1"/>
  <c r="D24" i="38" s="1"/>
  <c r="D25" i="38" s="1"/>
  <c r="D26" i="38" s="1"/>
  <c r="D27" i="38" s="1"/>
  <c r="D28" i="38" s="1"/>
  <c r="D29" i="38" s="1"/>
  <c r="D30" i="38" s="1"/>
  <c r="D31" i="38" s="1"/>
  <c r="D32" i="38" s="1"/>
  <c r="D33" i="38" s="1"/>
  <c r="D19" i="45"/>
  <c r="D20" i="45" s="1"/>
  <c r="D21" i="45" s="1"/>
  <c r="D22" i="45" s="1"/>
  <c r="D23" i="45" s="1"/>
  <c r="D24" i="45" s="1"/>
  <c r="D25" i="45" s="1"/>
  <c r="D26" i="45" s="1"/>
  <c r="D27" i="45" s="1"/>
  <c r="D28" i="45" s="1"/>
  <c r="D29" i="45" s="1"/>
  <c r="D30" i="45" s="1"/>
  <c r="D31" i="45" s="1"/>
  <c r="D32" i="45" s="1"/>
  <c r="D33" i="45" s="1"/>
  <c r="E18" i="46" l="1"/>
  <c r="F17" i="46"/>
  <c r="F18" i="46" s="1"/>
  <c r="F17" i="38"/>
  <c r="G17" i="38" s="1"/>
  <c r="H17" i="38" s="1"/>
  <c r="I17" i="38" s="1"/>
  <c r="J17" i="38" s="1"/>
  <c r="K17" i="38" s="1"/>
  <c r="L17" i="38" s="1"/>
  <c r="M17" i="38" s="1"/>
  <c r="E18" i="45"/>
  <c r="F17" i="45"/>
  <c r="F18" i="45" s="1"/>
  <c r="E19" i="46"/>
  <c r="L14" i="46"/>
  <c r="F14" i="46"/>
  <c r="L13" i="46"/>
  <c r="F13" i="46"/>
  <c r="L14" i="45"/>
  <c r="F14" i="45"/>
  <c r="L13" i="45"/>
  <c r="F13" i="45"/>
  <c r="L12" i="45" l="1"/>
  <c r="L12" i="46"/>
  <c r="F12" i="46"/>
  <c r="F12" i="45"/>
  <c r="G17" i="46"/>
  <c r="F19" i="46"/>
  <c r="G17" i="45"/>
  <c r="G18" i="45" s="1"/>
  <c r="E19" i="45"/>
  <c r="F19" i="45"/>
  <c r="G19" i="46" l="1"/>
  <c r="G23" i="46"/>
  <c r="G18" i="46"/>
  <c r="H17" i="46"/>
  <c r="I17" i="46" s="1"/>
  <c r="I20" i="46" s="1"/>
  <c r="G19" i="45"/>
  <c r="H17" i="45"/>
  <c r="H19" i="45" s="1"/>
  <c r="E20" i="46"/>
  <c r="F20" i="46"/>
  <c r="G20" i="46"/>
  <c r="G20" i="45"/>
  <c r="F20" i="45"/>
  <c r="E20" i="45"/>
  <c r="H19" i="46" l="1"/>
  <c r="H20" i="45"/>
  <c r="H18" i="46"/>
  <c r="H20" i="46"/>
  <c r="H18" i="45"/>
  <c r="I17" i="45"/>
  <c r="J17" i="46"/>
  <c r="J21" i="46" s="1"/>
  <c r="I18" i="46"/>
  <c r="I19" i="46"/>
  <c r="F21" i="46"/>
  <c r="E21" i="46"/>
  <c r="I21" i="46"/>
  <c r="G21" i="46"/>
  <c r="H21" i="46"/>
  <c r="H21" i="45"/>
  <c r="G21" i="45"/>
  <c r="F21" i="45"/>
  <c r="E21" i="45"/>
  <c r="I18" i="45" l="1"/>
  <c r="I26" i="45"/>
  <c r="I21" i="45"/>
  <c r="I19" i="45"/>
  <c r="J17" i="45"/>
  <c r="J19" i="45" s="1"/>
  <c r="I20" i="45"/>
  <c r="I22" i="46"/>
  <c r="H22" i="46"/>
  <c r="F22" i="46"/>
  <c r="E22" i="46"/>
  <c r="J22" i="46"/>
  <c r="G22" i="46"/>
  <c r="K17" i="46"/>
  <c r="K22" i="46" s="1"/>
  <c r="J18" i="46"/>
  <c r="J19" i="46"/>
  <c r="J20" i="46"/>
  <c r="I22" i="45"/>
  <c r="H22" i="45"/>
  <c r="G22" i="45"/>
  <c r="F22" i="45"/>
  <c r="E22" i="45"/>
  <c r="J20" i="45" l="1"/>
  <c r="J18" i="45"/>
  <c r="K17" i="45"/>
  <c r="K22" i="45" s="1"/>
  <c r="J22" i="45"/>
  <c r="J21" i="45"/>
  <c r="K23" i="46"/>
  <c r="J23" i="46"/>
  <c r="I23" i="46"/>
  <c r="H23" i="46"/>
  <c r="F23" i="46"/>
  <c r="E23" i="46"/>
  <c r="K19" i="46"/>
  <c r="L17" i="46"/>
  <c r="K18" i="46"/>
  <c r="K20" i="46"/>
  <c r="K21" i="46"/>
  <c r="J23" i="45"/>
  <c r="I23" i="45"/>
  <c r="H23" i="45"/>
  <c r="G23" i="45"/>
  <c r="F23" i="45"/>
  <c r="E23" i="45"/>
  <c r="L17" i="45" l="1"/>
  <c r="L23" i="45" s="1"/>
  <c r="K23" i="45"/>
  <c r="K18" i="45"/>
  <c r="K20" i="45"/>
  <c r="K19" i="45"/>
  <c r="K21" i="45"/>
  <c r="L24" i="46"/>
  <c r="K24" i="46"/>
  <c r="J24" i="46"/>
  <c r="I24" i="46"/>
  <c r="H24" i="46"/>
  <c r="G24" i="46"/>
  <c r="F24" i="46"/>
  <c r="E24" i="46"/>
  <c r="M17" i="46"/>
  <c r="L19" i="46"/>
  <c r="L18" i="46"/>
  <c r="L20" i="46"/>
  <c r="L21" i="46"/>
  <c r="L22" i="46"/>
  <c r="L23" i="46"/>
  <c r="K24" i="45"/>
  <c r="J24" i="45"/>
  <c r="I24" i="45"/>
  <c r="H24" i="45"/>
  <c r="G24" i="45"/>
  <c r="F24" i="45"/>
  <c r="E24" i="45"/>
  <c r="L22" i="45" l="1"/>
  <c r="L21" i="45"/>
  <c r="L20" i="45"/>
  <c r="L19" i="45"/>
  <c r="L18" i="45"/>
  <c r="M17" i="45"/>
  <c r="M19" i="45" s="1"/>
  <c r="L24" i="45"/>
  <c r="M18" i="46"/>
  <c r="M19" i="46"/>
  <c r="M20" i="46"/>
  <c r="M21" i="46"/>
  <c r="M22" i="46"/>
  <c r="M23" i="46"/>
  <c r="M25" i="46"/>
  <c r="L25" i="46"/>
  <c r="K25" i="46"/>
  <c r="J25" i="46"/>
  <c r="I25" i="46"/>
  <c r="H25" i="46"/>
  <c r="G25" i="46"/>
  <c r="F25" i="46"/>
  <c r="E25" i="46"/>
  <c r="M24" i="46"/>
  <c r="M18" i="45"/>
  <c r="L25" i="45"/>
  <c r="K25" i="45"/>
  <c r="J25" i="45"/>
  <c r="I25" i="45"/>
  <c r="H25" i="45"/>
  <c r="G25" i="45"/>
  <c r="F25" i="45"/>
  <c r="E25" i="45"/>
  <c r="M24" i="45" l="1"/>
  <c r="M25" i="45"/>
  <c r="M23" i="45"/>
  <c r="M22" i="45"/>
  <c r="M21" i="45"/>
  <c r="M20" i="45"/>
  <c r="M26" i="46"/>
  <c r="L26" i="46"/>
  <c r="K26" i="46"/>
  <c r="J26" i="46"/>
  <c r="I26" i="46"/>
  <c r="H26" i="46"/>
  <c r="G26" i="46"/>
  <c r="F26" i="46"/>
  <c r="E26" i="46"/>
  <c r="M26" i="45"/>
  <c r="L26" i="45"/>
  <c r="K26" i="45"/>
  <c r="J26" i="45"/>
  <c r="H26" i="45"/>
  <c r="G26" i="45"/>
  <c r="F26" i="45"/>
  <c r="E26" i="45"/>
  <c r="M27" i="46" l="1"/>
  <c r="I27" i="46"/>
  <c r="H27" i="46"/>
  <c r="E27" i="46"/>
  <c r="L27" i="46"/>
  <c r="J27" i="46"/>
  <c r="K27" i="46"/>
  <c r="G27" i="46"/>
  <c r="F27" i="46"/>
  <c r="M27" i="45"/>
  <c r="L27" i="45"/>
  <c r="K27" i="45"/>
  <c r="J27" i="45"/>
  <c r="I27" i="45"/>
  <c r="H27" i="45"/>
  <c r="G27" i="45"/>
  <c r="F27" i="45"/>
  <c r="E27" i="45"/>
  <c r="G28" i="46" l="1"/>
  <c r="M28" i="46"/>
  <c r="K28" i="46"/>
  <c r="J28" i="46"/>
  <c r="H28" i="46"/>
  <c r="F28" i="46"/>
  <c r="I28" i="46"/>
  <c r="L28" i="46"/>
  <c r="E28" i="46"/>
  <c r="M28" i="45"/>
  <c r="L28" i="45"/>
  <c r="K28" i="45"/>
  <c r="J28" i="45"/>
  <c r="I28" i="45"/>
  <c r="H28" i="45"/>
  <c r="G28" i="45"/>
  <c r="F28" i="45"/>
  <c r="E28" i="45"/>
  <c r="L29" i="46" l="1"/>
  <c r="J29" i="46"/>
  <c r="I29" i="46"/>
  <c r="H29" i="46"/>
  <c r="G29" i="46"/>
  <c r="M29" i="46"/>
  <c r="K29" i="46"/>
  <c r="F29" i="46"/>
  <c r="E29" i="46"/>
  <c r="M29" i="45"/>
  <c r="L29" i="45"/>
  <c r="K29" i="45"/>
  <c r="J29" i="45"/>
  <c r="I29" i="45"/>
  <c r="H29" i="45"/>
  <c r="G29" i="45"/>
  <c r="F29" i="45"/>
  <c r="E29" i="45"/>
  <c r="M30" i="46" l="1"/>
  <c r="J30" i="46"/>
  <c r="F30" i="46"/>
  <c r="I30" i="46"/>
  <c r="G30" i="46"/>
  <c r="L30" i="46"/>
  <c r="K30" i="46"/>
  <c r="H30" i="46"/>
  <c r="E30" i="46"/>
  <c r="M30" i="45"/>
  <c r="L30" i="45"/>
  <c r="K30" i="45"/>
  <c r="J30" i="45"/>
  <c r="I30" i="45"/>
  <c r="H30" i="45"/>
  <c r="G30" i="45"/>
  <c r="F30" i="45"/>
  <c r="E30" i="45"/>
  <c r="M31" i="46" l="1"/>
  <c r="L31" i="46"/>
  <c r="K31" i="46"/>
  <c r="J31" i="46"/>
  <c r="I31" i="46"/>
  <c r="H31" i="46"/>
  <c r="G31" i="46"/>
  <c r="F31" i="46"/>
  <c r="E31" i="46"/>
  <c r="M31" i="45"/>
  <c r="L31" i="45"/>
  <c r="K31" i="45"/>
  <c r="J31" i="45"/>
  <c r="I31" i="45"/>
  <c r="H31" i="45"/>
  <c r="G31" i="45"/>
  <c r="F31" i="45"/>
  <c r="E31" i="45"/>
  <c r="M32" i="46" l="1"/>
  <c r="L32" i="46"/>
  <c r="K32" i="46"/>
  <c r="J32" i="46"/>
  <c r="I32" i="46"/>
  <c r="H32" i="46"/>
  <c r="G32" i="46"/>
  <c r="F32" i="46"/>
  <c r="E32" i="46"/>
  <c r="M32" i="45"/>
  <c r="L32" i="45"/>
  <c r="K32" i="45"/>
  <c r="J32" i="45"/>
  <c r="I32" i="45"/>
  <c r="H32" i="45"/>
  <c r="G32" i="45"/>
  <c r="F32" i="45"/>
  <c r="E32" i="45"/>
  <c r="M33" i="46" l="1"/>
  <c r="L33" i="46"/>
  <c r="K33" i="46"/>
  <c r="J33" i="46"/>
  <c r="I33" i="46"/>
  <c r="H33" i="46"/>
  <c r="G33" i="46"/>
  <c r="F33" i="46"/>
  <c r="E33" i="46"/>
  <c r="M33" i="45"/>
  <c r="L33" i="45"/>
  <c r="K33" i="45"/>
  <c r="J33" i="45"/>
  <c r="I33" i="45"/>
  <c r="H33" i="45"/>
  <c r="G33" i="45"/>
  <c r="F33" i="45"/>
  <c r="E33" i="45"/>
  <c r="E18" i="39" l="1"/>
  <c r="F17" i="39"/>
  <c r="L14" i="39"/>
  <c r="F14" i="39"/>
  <c r="L13" i="39"/>
  <c r="F13" i="39"/>
  <c r="F19" i="39" l="1"/>
  <c r="F12" i="39"/>
  <c r="L12" i="39"/>
  <c r="G17" i="39"/>
  <c r="G20" i="39" s="1"/>
  <c r="F18" i="39"/>
  <c r="E20" i="39"/>
  <c r="E19" i="39"/>
  <c r="F20" i="39"/>
  <c r="L14" i="38"/>
  <c r="L13" i="38"/>
  <c r="F14" i="38"/>
  <c r="F13" i="38"/>
  <c r="G19" i="39" l="1"/>
  <c r="H17" i="39"/>
  <c r="G18" i="39"/>
  <c r="L12" i="38"/>
  <c r="F12" i="38"/>
  <c r="G21" i="39"/>
  <c r="E21" i="39"/>
  <c r="F21" i="39"/>
  <c r="I17" i="39"/>
  <c r="H19" i="39" l="1"/>
  <c r="H20" i="39"/>
  <c r="H21" i="39"/>
  <c r="H18" i="39"/>
  <c r="I18" i="39"/>
  <c r="J17" i="39"/>
  <c r="J22" i="39" s="1"/>
  <c r="I19" i="39"/>
  <c r="I20" i="39"/>
  <c r="I21" i="39"/>
  <c r="I22" i="39"/>
  <c r="G22" i="39"/>
  <c r="E22" i="39"/>
  <c r="F22" i="39"/>
  <c r="H22" i="39"/>
  <c r="G19" i="38"/>
  <c r="F18" i="38"/>
  <c r="F19" i="38"/>
  <c r="E19" i="38"/>
  <c r="I23" i="39" l="1"/>
  <c r="G23" i="39"/>
  <c r="E23" i="39"/>
  <c r="H23" i="39"/>
  <c r="J23" i="39"/>
  <c r="F23" i="39"/>
  <c r="J18" i="39"/>
  <c r="J19" i="39"/>
  <c r="K17" i="39"/>
  <c r="J20" i="39"/>
  <c r="J21" i="39"/>
  <c r="G20" i="38"/>
  <c r="F20" i="38"/>
  <c r="E20" i="38"/>
  <c r="G18" i="38"/>
  <c r="K18" i="39" l="1"/>
  <c r="L17" i="39"/>
  <c r="L24" i="39" s="1"/>
  <c r="K20" i="39"/>
  <c r="K19" i="39"/>
  <c r="K21" i="39"/>
  <c r="K22" i="39"/>
  <c r="K24" i="39"/>
  <c r="I24" i="39"/>
  <c r="G24" i="39"/>
  <c r="E24" i="39"/>
  <c r="J24" i="39"/>
  <c r="F24" i="39"/>
  <c r="H24" i="39"/>
  <c r="K23" i="39"/>
  <c r="I21" i="38"/>
  <c r="H18" i="38"/>
  <c r="H19" i="38"/>
  <c r="H20" i="38"/>
  <c r="H21" i="38"/>
  <c r="G21" i="38"/>
  <c r="F21" i="38"/>
  <c r="E21" i="38"/>
  <c r="K25" i="39" l="1"/>
  <c r="I25" i="39"/>
  <c r="G25" i="39"/>
  <c r="E25" i="39"/>
  <c r="L25" i="39"/>
  <c r="H25" i="39"/>
  <c r="J25" i="39"/>
  <c r="F25" i="39"/>
  <c r="M17" i="39"/>
  <c r="L18" i="39"/>
  <c r="L19" i="39"/>
  <c r="L20" i="39"/>
  <c r="L21" i="39"/>
  <c r="L22" i="39"/>
  <c r="L23" i="39"/>
  <c r="I22" i="38"/>
  <c r="H22" i="38"/>
  <c r="G22" i="38"/>
  <c r="F22" i="38"/>
  <c r="E22" i="38"/>
  <c r="I18" i="38"/>
  <c r="I19" i="38"/>
  <c r="I20" i="38"/>
  <c r="M18" i="39" l="1"/>
  <c r="M19" i="39"/>
  <c r="M20" i="39"/>
  <c r="M21" i="39"/>
  <c r="M22" i="39"/>
  <c r="M23" i="39"/>
  <c r="M24" i="39"/>
  <c r="M25" i="39"/>
  <c r="M26" i="39"/>
  <c r="K26" i="39"/>
  <c r="I26" i="39"/>
  <c r="G26" i="39"/>
  <c r="E26" i="39"/>
  <c r="J26" i="39"/>
  <c r="F26" i="39"/>
  <c r="L26" i="39"/>
  <c r="H26" i="39"/>
  <c r="K23" i="38"/>
  <c r="J18" i="38"/>
  <c r="J19" i="38"/>
  <c r="J20" i="38"/>
  <c r="J21" i="38"/>
  <c r="J22" i="38"/>
  <c r="J23" i="38"/>
  <c r="I23" i="38"/>
  <c r="H23" i="38"/>
  <c r="G23" i="38"/>
  <c r="F23" i="38"/>
  <c r="E23" i="38"/>
  <c r="M27" i="39" l="1"/>
  <c r="K27" i="39"/>
  <c r="I27" i="39"/>
  <c r="G27" i="39"/>
  <c r="E27" i="39"/>
  <c r="L27" i="39"/>
  <c r="H27" i="39"/>
  <c r="J27" i="39"/>
  <c r="F27" i="39"/>
  <c r="K24" i="38"/>
  <c r="J24" i="38"/>
  <c r="I24" i="38"/>
  <c r="H24" i="38"/>
  <c r="G24" i="38"/>
  <c r="F24" i="38"/>
  <c r="E24" i="38"/>
  <c r="K18" i="38"/>
  <c r="K19" i="38"/>
  <c r="K20" i="38"/>
  <c r="K21" i="38"/>
  <c r="K22" i="38"/>
  <c r="M28" i="39" l="1"/>
  <c r="K28" i="39"/>
  <c r="I28" i="39"/>
  <c r="G28" i="39"/>
  <c r="E28" i="39"/>
  <c r="J28" i="39"/>
  <c r="F28" i="39"/>
  <c r="L28" i="39"/>
  <c r="H28" i="39"/>
  <c r="M25" i="38"/>
  <c r="L18" i="38"/>
  <c r="L19" i="38"/>
  <c r="L20" i="38"/>
  <c r="L21" i="38"/>
  <c r="L22" i="38"/>
  <c r="L23" i="38"/>
  <c r="L24" i="38"/>
  <c r="L25" i="38"/>
  <c r="K25" i="38"/>
  <c r="J25" i="38"/>
  <c r="I25" i="38"/>
  <c r="H25" i="38"/>
  <c r="G25" i="38"/>
  <c r="F25" i="38"/>
  <c r="E25" i="38"/>
  <c r="M29" i="39" l="1"/>
  <c r="K29" i="39"/>
  <c r="I29" i="39"/>
  <c r="G29" i="39"/>
  <c r="E29" i="39"/>
  <c r="L29" i="39"/>
  <c r="H29" i="39"/>
  <c r="J29" i="39"/>
  <c r="F29" i="39"/>
  <c r="M26" i="38"/>
  <c r="L26" i="38"/>
  <c r="K26" i="38"/>
  <c r="J26" i="38"/>
  <c r="I26" i="38"/>
  <c r="H26" i="38"/>
  <c r="G26" i="38"/>
  <c r="F26" i="38"/>
  <c r="E26" i="38"/>
  <c r="M18" i="38"/>
  <c r="M19" i="38"/>
  <c r="M20" i="38"/>
  <c r="M21" i="38"/>
  <c r="M22" i="38"/>
  <c r="M23" i="38"/>
  <c r="M24" i="38"/>
  <c r="M30" i="39" l="1"/>
  <c r="K30" i="39"/>
  <c r="I30" i="39"/>
  <c r="G30" i="39"/>
  <c r="E30" i="39"/>
  <c r="J30" i="39"/>
  <c r="F30" i="39"/>
  <c r="L30" i="39"/>
  <c r="H30" i="39"/>
  <c r="M27" i="38"/>
  <c r="L27" i="38"/>
  <c r="K27" i="38"/>
  <c r="J27" i="38"/>
  <c r="I27" i="38"/>
  <c r="H27" i="38"/>
  <c r="G27" i="38"/>
  <c r="F27" i="38"/>
  <c r="E27" i="38"/>
  <c r="M31" i="39" l="1"/>
  <c r="K31" i="39"/>
  <c r="I31" i="39"/>
  <c r="G31" i="39"/>
  <c r="E31" i="39"/>
  <c r="L31" i="39"/>
  <c r="H31" i="39"/>
  <c r="J31" i="39"/>
  <c r="F31" i="39"/>
  <c r="M28" i="38"/>
  <c r="L28" i="38"/>
  <c r="K28" i="38"/>
  <c r="J28" i="38"/>
  <c r="I28" i="38"/>
  <c r="H28" i="38"/>
  <c r="G28" i="38"/>
  <c r="F28" i="38"/>
  <c r="E28" i="38"/>
  <c r="M32" i="39" l="1"/>
  <c r="K32" i="39"/>
  <c r="I32" i="39"/>
  <c r="G32" i="39"/>
  <c r="E32" i="39"/>
  <c r="J32" i="39"/>
  <c r="F32" i="39"/>
  <c r="L32" i="39"/>
  <c r="H32" i="39"/>
  <c r="M29" i="38"/>
  <c r="L29" i="38"/>
  <c r="K29" i="38"/>
  <c r="J29" i="38"/>
  <c r="I29" i="38"/>
  <c r="H29" i="38"/>
  <c r="G29" i="38"/>
  <c r="F29" i="38"/>
  <c r="E29" i="38"/>
  <c r="M33" i="39" l="1"/>
  <c r="K33" i="39"/>
  <c r="I33" i="39"/>
  <c r="G33" i="39"/>
  <c r="E33" i="39"/>
  <c r="L33" i="39"/>
  <c r="J33" i="39"/>
  <c r="H33" i="39"/>
  <c r="F33" i="39"/>
  <c r="M30" i="38"/>
  <c r="L30" i="38"/>
  <c r="K30" i="38"/>
  <c r="J30" i="38"/>
  <c r="I30" i="38"/>
  <c r="H30" i="38"/>
  <c r="G30" i="38"/>
  <c r="F30" i="38"/>
  <c r="E30" i="38"/>
  <c r="M31" i="38" l="1"/>
  <c r="L31" i="38"/>
  <c r="K31" i="38"/>
  <c r="J31" i="38"/>
  <c r="I31" i="38"/>
  <c r="H31" i="38"/>
  <c r="G31" i="38"/>
  <c r="F31" i="38"/>
  <c r="E31" i="38"/>
  <c r="M32" i="38" l="1"/>
  <c r="L32" i="38"/>
  <c r="K32" i="38"/>
  <c r="J32" i="38"/>
  <c r="I32" i="38"/>
  <c r="H32" i="38"/>
  <c r="G32" i="38"/>
  <c r="F32" i="38"/>
  <c r="E32" i="38"/>
  <c r="M33" i="38" l="1"/>
  <c r="L33" i="38"/>
  <c r="K33" i="38"/>
  <c r="J33" i="38"/>
  <c r="I33" i="38"/>
  <c r="H33" i="38"/>
  <c r="G33" i="38"/>
  <c r="F33" i="38"/>
  <c r="E33" i="38"/>
</calcChain>
</file>

<file path=xl/sharedStrings.xml><?xml version="1.0" encoding="utf-8"?>
<sst xmlns="http://schemas.openxmlformats.org/spreadsheetml/2006/main" count="124" uniqueCount="39">
  <si>
    <t>pounds per acre</t>
  </si>
  <si>
    <t>bushels per acre</t>
  </si>
  <si>
    <t>Corn Variable Costs =</t>
  </si>
  <si>
    <t>per acre</t>
  </si>
  <si>
    <t>Soybean Variable Costs =</t>
  </si>
  <si>
    <t>Corn Expected Yield =</t>
  </si>
  <si>
    <t>crop share</t>
  </si>
  <si>
    <t>Cotton Cash Rent =</t>
  </si>
  <si>
    <t>Cotton Share Rent =</t>
  </si>
  <si>
    <t>Corn Share Rent =</t>
  </si>
  <si>
    <t>Corn Cash Rent =</t>
  </si>
  <si>
    <t>Cell values in blue for costs, yield, rent and price can be changed by the user.</t>
  </si>
  <si>
    <t>Values in the table represent the difference between cotton net returns and corn net returns above variable cost and rent.</t>
  </si>
  <si>
    <t>Positive values highlighted in yellow indicate that cotton has a net return advantage over corn at that price, yield and cost level.</t>
  </si>
  <si>
    <t>Soybean Expected Yield =</t>
  </si>
  <si>
    <t>Soybean Share Rent =</t>
  </si>
  <si>
    <t>Soybean Cash Rent =</t>
  </si>
  <si>
    <t>Values in the table represent the difference between cotton net returns and soybean net returns above variable cost and rent.</t>
  </si>
  <si>
    <t>Positive values highlighted in yellow indicate that cotton has a net return advantage over soybeans at that price, yield and cost level.</t>
  </si>
  <si>
    <t>Developed by Michael Salassi and Michael Deliberto</t>
  </si>
  <si>
    <t>Department of Agricultural Economics and Agribusiness</t>
  </si>
  <si>
    <t>Louisiana State University Agricultural Center</t>
  </si>
  <si>
    <t>Corn Price =</t>
  </si>
  <si>
    <t>per bushel</t>
  </si>
  <si>
    <t>Soybean Price =</t>
  </si>
  <si>
    <t>Corn Price ($/bu)</t>
  </si>
  <si>
    <t>Soybean Price ($/bu)</t>
  </si>
  <si>
    <t>Rice Variable Costs =</t>
  </si>
  <si>
    <t>Rice Share Rent =</t>
  </si>
  <si>
    <t>Rice Cash Rent =</t>
  </si>
  <si>
    <t>Rice Price ($/lb)</t>
  </si>
  <si>
    <t>Rice Yield (lbs/acre)</t>
  </si>
  <si>
    <t>Rice Net Return Advantage Compared to Corn Net Returns</t>
  </si>
  <si>
    <t>Rice Expected Yield =</t>
  </si>
  <si>
    <t>RiceNet Return Advantage Compared to Corn Net Returns</t>
  </si>
  <si>
    <t>Rice Net Return Advantage Compared to Soybean Net Returns</t>
  </si>
  <si>
    <t>Values in table equal to rice net returns minus soybean net returns above variable costs</t>
  </si>
  <si>
    <t>Values in table equal to rice net returns minus corn net returns above variable costs</t>
  </si>
  <si>
    <t>3/4/20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</si>
</sst>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0"/>
    <numFmt numFmtId="165" formatCode="&quot;$&quot;#,##0"/>
    <numFmt numFmtId="166" formatCode="&quot;$&quot;#,##0.0000"/>
  </numFmts>
  <fonts count="9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CC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7030A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quotePrefix="1" applyFont="1"/>
    <xf numFmtId="0" fontId="2" fillId="0" borderId="0" xfId="0" quotePrefix="1" applyFont="1" applyAlignment="1">
      <alignment horizontal="right"/>
    </xf>
    <xf numFmtId="0" fontId="1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right"/>
    </xf>
    <xf numFmtId="0" fontId="4" fillId="2" borderId="0" xfId="0" applyFont="1" applyFill="1" applyBorder="1"/>
    <xf numFmtId="0" fontId="4" fillId="2" borderId="0" xfId="0" applyFont="1" applyFill="1" applyBorder="1" applyAlignment="1">
      <alignment horizontal="right"/>
    </xf>
    <xf numFmtId="164" fontId="3" fillId="2" borderId="0" xfId="0" applyNumberFormat="1" applyFont="1" applyFill="1" applyBorder="1"/>
    <xf numFmtId="164" fontId="2" fillId="2" borderId="0" xfId="0" applyNumberFormat="1" applyFont="1" applyFill="1" applyBorder="1"/>
    <xf numFmtId="3" fontId="1" fillId="0" borderId="0" xfId="0" applyNumberFormat="1" applyFont="1" applyFill="1" applyBorder="1"/>
    <xf numFmtId="2" fontId="1" fillId="2" borderId="0" xfId="0" applyNumberFormat="1" applyFont="1" applyFill="1" applyBorder="1"/>
    <xf numFmtId="3" fontId="1" fillId="2" borderId="0" xfId="0" applyNumberFormat="1" applyFont="1" applyFill="1" applyBorder="1"/>
    <xf numFmtId="165" fontId="5" fillId="2" borderId="0" xfId="0" applyNumberFormat="1" applyFont="1" applyFill="1" applyBorder="1" applyAlignment="1">
      <alignment horizontal="center"/>
    </xf>
    <xf numFmtId="3" fontId="1" fillId="0" borderId="1" xfId="0" applyNumberFormat="1" applyFont="1" applyFill="1" applyBorder="1"/>
    <xf numFmtId="3" fontId="1" fillId="0" borderId="2" xfId="0" applyNumberFormat="1" applyFont="1" applyFill="1" applyBorder="1"/>
    <xf numFmtId="3" fontId="1" fillId="0" borderId="3" xfId="0" applyNumberFormat="1" applyFont="1" applyFill="1" applyBorder="1"/>
    <xf numFmtId="3" fontId="1" fillId="0" borderId="4" xfId="0" applyNumberFormat="1" applyFont="1" applyFill="1" applyBorder="1"/>
    <xf numFmtId="3" fontId="1" fillId="0" borderId="5" xfId="0" applyNumberFormat="1" applyFont="1" applyFill="1" applyBorder="1"/>
    <xf numFmtId="3" fontId="1" fillId="0" borderId="6" xfId="0" applyNumberFormat="1" applyFont="1" applyFill="1" applyBorder="1"/>
    <xf numFmtId="3" fontId="1" fillId="0" borderId="7" xfId="0" applyNumberFormat="1" applyFont="1" applyFill="1" applyBorder="1"/>
    <xf numFmtId="3" fontId="1" fillId="0" borderId="8" xfId="0" applyNumberFormat="1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0" fillId="2" borderId="3" xfId="0" applyFill="1" applyBorder="1"/>
    <xf numFmtId="0" fontId="1" fillId="2" borderId="4" xfId="0" applyFont="1" applyFill="1" applyBorder="1"/>
    <xf numFmtId="0" fontId="0" fillId="2" borderId="5" xfId="0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0" fillId="2" borderId="8" xfId="0" applyFill="1" applyBorder="1"/>
    <xf numFmtId="0" fontId="1" fillId="2" borderId="0" xfId="0" applyFont="1" applyFill="1"/>
    <xf numFmtId="0" fontId="1" fillId="3" borderId="0" xfId="0" applyFont="1" applyFill="1"/>
    <xf numFmtId="0" fontId="2" fillId="3" borderId="0" xfId="0" applyFont="1" applyFill="1"/>
    <xf numFmtId="0" fontId="0" fillId="3" borderId="0" xfId="0" applyFill="1"/>
    <xf numFmtId="0" fontId="6" fillId="2" borderId="2" xfId="0" applyFont="1" applyFill="1" applyBorder="1" applyAlignment="1">
      <alignment horizontal="center"/>
    </xf>
    <xf numFmtId="0" fontId="7" fillId="0" borderId="0" xfId="0" applyFont="1"/>
    <xf numFmtId="0" fontId="8" fillId="2" borderId="7" xfId="0" applyFont="1" applyFill="1" applyBorder="1"/>
    <xf numFmtId="165" fontId="3" fillId="2" borderId="0" xfId="0" applyNumberFormat="1" applyFont="1" applyFill="1" applyBorder="1"/>
    <xf numFmtId="3" fontId="3" fillId="2" borderId="0" xfId="0" applyNumberFormat="1" applyFont="1" applyFill="1" applyBorder="1"/>
    <xf numFmtId="9" fontId="3" fillId="2" borderId="0" xfId="0" applyNumberFormat="1" applyFont="1" applyFill="1" applyBorder="1"/>
    <xf numFmtId="3" fontId="2" fillId="2" borderId="0" xfId="0" applyNumberFormat="1" applyFont="1" applyFill="1" applyBorder="1"/>
    <xf numFmtId="166" fontId="3" fillId="2" borderId="0" xfId="0" applyNumberFormat="1" applyFont="1" applyFill="1" applyBorder="1"/>
    <xf numFmtId="166" fontId="2" fillId="2" borderId="0" xfId="0" applyNumberFormat="1" applyFont="1" applyFill="1" applyBorder="1"/>
  </cellXfs>
  <cellStyles count="1">
    <cellStyle name="Normal" xfId="0" builtinId="0"/>
  </cellStyles>
  <dxfs count="102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825500</xdr:colOff>
      <xdr:row>35</xdr:row>
      <xdr:rowOff>40089</xdr:rowOff>
    </xdr:from>
    <xdr:to>
      <xdr:col>14</xdr:col>
      <xdr:colOff>596900</xdr:colOff>
      <xdr:row>38</xdr:row>
      <xdr:rowOff>42297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12325" y="7964889"/>
          <a:ext cx="1266825" cy="71658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825500</xdr:colOff>
      <xdr:row>35</xdr:row>
      <xdr:rowOff>40089</xdr:rowOff>
    </xdr:from>
    <xdr:to>
      <xdr:col>14</xdr:col>
      <xdr:colOff>596900</xdr:colOff>
      <xdr:row>38</xdr:row>
      <xdr:rowOff>42297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40900" y="8079189"/>
          <a:ext cx="1270000" cy="72610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800100</xdr:colOff>
      <xdr:row>35</xdr:row>
      <xdr:rowOff>25400</xdr:rowOff>
    </xdr:from>
    <xdr:to>
      <xdr:col>14</xdr:col>
      <xdr:colOff>571500</xdr:colOff>
      <xdr:row>38</xdr:row>
      <xdr:rowOff>27608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86925" y="7950200"/>
          <a:ext cx="1266825" cy="71658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800100</xdr:colOff>
      <xdr:row>35</xdr:row>
      <xdr:rowOff>25400</xdr:rowOff>
    </xdr:from>
    <xdr:to>
      <xdr:col>14</xdr:col>
      <xdr:colOff>571500</xdr:colOff>
      <xdr:row>38</xdr:row>
      <xdr:rowOff>27608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15500" y="8064500"/>
          <a:ext cx="1270000" cy="7261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40"/>
  <sheetViews>
    <sheetView tabSelected="1" zoomScale="75" zoomScaleNormal="75" workbookViewId="0">
      <selection activeCell="S3" sqref="S3"/>
    </sheetView>
  </sheetViews>
  <sheetFormatPr defaultRowHeight="18.75" x14ac:dyDescent="0.3"/>
  <cols>
    <col min="1" max="1" width="4.140625" style="1" customWidth="1"/>
    <col min="2" max="2" width="9.140625" style="1"/>
    <col min="3" max="3" width="12.85546875" style="1" bestFit="1" customWidth="1"/>
    <col min="4" max="4" width="10.5703125" style="1" bestFit="1" customWidth="1"/>
    <col min="5" max="5" width="10.7109375" style="1" customWidth="1"/>
    <col min="6" max="6" width="12.42578125" style="1" customWidth="1"/>
    <col min="7" max="7" width="12.7109375" style="1" customWidth="1"/>
    <col min="8" max="8" width="11.7109375" style="1" customWidth="1"/>
    <col min="9" max="9" width="12.85546875" style="1" customWidth="1"/>
    <col min="10" max="10" width="12.28515625" style="1" bestFit="1" customWidth="1"/>
    <col min="11" max="11" width="11.85546875" style="1" customWidth="1"/>
    <col min="12" max="13" width="12.85546875" style="1" bestFit="1" customWidth="1"/>
    <col min="14" max="14" width="9.5703125" style="1" customWidth="1"/>
    <col min="16" max="16" width="9.28515625" bestFit="1" customWidth="1"/>
    <col min="17" max="17" width="3.5703125" customWidth="1"/>
    <col min="18" max="18" width="12.140625" customWidth="1"/>
    <col min="19" max="19" width="11.42578125" customWidth="1"/>
    <col min="20" max="20" width="11.28515625" customWidth="1"/>
    <col min="21" max="21" width="10" customWidth="1"/>
    <col min="22" max="22" width="11.140625" customWidth="1"/>
    <col min="23" max="23" width="12" customWidth="1"/>
    <col min="24" max="24" width="10.5703125" customWidth="1"/>
    <col min="25" max="25" width="12.85546875" customWidth="1"/>
    <col min="26" max="26" width="12.5703125" customWidth="1"/>
    <col min="27" max="27" width="12" customWidth="1"/>
    <col min="28" max="28" width="11.140625" customWidth="1"/>
    <col min="29" max="29" width="14.28515625" customWidth="1"/>
    <col min="30" max="31" width="12.5703125" customWidth="1"/>
    <col min="32" max="32" width="13.140625" customWidth="1"/>
    <col min="33" max="33" width="12.28515625" customWidth="1"/>
    <col min="34" max="34" width="10.5703125" customWidth="1"/>
    <col min="35" max="35" width="11.28515625" customWidth="1"/>
    <col min="36" max="36" width="12" customWidth="1"/>
    <col min="37" max="37" width="10.28515625" customWidth="1"/>
    <col min="38" max="38" width="10.7109375" customWidth="1"/>
    <col min="39" max="39" width="12.42578125" customWidth="1"/>
  </cols>
  <sheetData>
    <row r="1" spans="1:39" x14ac:dyDescent="0.3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3">
      <c r="A2" s="33"/>
      <c r="C2" s="2" t="s">
        <v>11</v>
      </c>
      <c r="D2" s="2"/>
      <c r="F2" s="2"/>
      <c r="G2" s="2"/>
      <c r="I2" s="2"/>
      <c r="J2" s="2"/>
      <c r="L2" s="3"/>
      <c r="O2" s="4" t="s">
        <v>38</v>
      </c>
      <c r="P2" s="2"/>
      <c r="Q2" s="34"/>
      <c r="R2" s="1"/>
      <c r="S2" s="2"/>
      <c r="T2" s="2"/>
      <c r="U2" s="1"/>
      <c r="V2" s="2"/>
      <c r="W2" s="2"/>
      <c r="X2" s="1"/>
      <c r="Y2" s="3"/>
      <c r="Z2" s="4"/>
      <c r="AA2" s="1"/>
      <c r="AB2" s="1"/>
      <c r="AC2" s="2"/>
      <c r="AD2" s="2"/>
      <c r="AE2" s="1"/>
      <c r="AF2" s="2"/>
      <c r="AG2" s="2"/>
      <c r="AH2" s="1"/>
      <c r="AI2" s="2"/>
      <c r="AJ2" s="2"/>
      <c r="AK2" s="1"/>
      <c r="AL2" s="3"/>
      <c r="AM2" s="4"/>
    </row>
    <row r="3" spans="1:39" x14ac:dyDescent="0.3">
      <c r="A3" s="33"/>
      <c r="C3" s="2" t="s">
        <v>12</v>
      </c>
      <c r="D3" s="2"/>
      <c r="F3" s="2"/>
      <c r="G3" s="2"/>
      <c r="I3" s="2"/>
      <c r="J3" s="2"/>
      <c r="L3" s="3"/>
      <c r="O3" s="4"/>
      <c r="P3" s="2"/>
      <c r="Q3" s="34"/>
      <c r="R3" s="1"/>
      <c r="S3" s="2"/>
      <c r="T3" s="2"/>
      <c r="U3" s="1"/>
      <c r="V3" s="2"/>
      <c r="W3" s="2"/>
      <c r="X3" s="1"/>
      <c r="Y3" s="3"/>
      <c r="Z3" s="4"/>
      <c r="AA3" s="1"/>
      <c r="AB3" s="1"/>
      <c r="AC3" s="2"/>
      <c r="AD3" s="2"/>
      <c r="AE3" s="1"/>
      <c r="AF3" s="2"/>
      <c r="AG3" s="2"/>
      <c r="AH3" s="1"/>
      <c r="AI3" s="2"/>
      <c r="AJ3" s="2"/>
      <c r="AK3" s="1"/>
      <c r="AL3" s="3"/>
      <c r="AM3" s="4"/>
    </row>
    <row r="4" spans="1:39" x14ac:dyDescent="0.3">
      <c r="A4" s="33"/>
      <c r="C4" s="2" t="s">
        <v>13</v>
      </c>
      <c r="Q4" s="35"/>
    </row>
    <row r="5" spans="1:39" ht="19.5" thickBot="1" x14ac:dyDescent="0.35">
      <c r="A5" s="33"/>
      <c r="Q5" s="35"/>
    </row>
    <row r="6" spans="1:39" ht="21" x14ac:dyDescent="0.35">
      <c r="A6" s="33"/>
      <c r="C6" s="24"/>
      <c r="D6" s="25"/>
      <c r="E6" s="25"/>
      <c r="F6" s="25"/>
      <c r="G6" s="25"/>
      <c r="H6" s="25"/>
      <c r="I6" s="36" t="s">
        <v>32</v>
      </c>
      <c r="J6" s="25"/>
      <c r="K6" s="25"/>
      <c r="L6" s="25"/>
      <c r="M6" s="25"/>
      <c r="N6" s="25"/>
      <c r="O6" s="26"/>
      <c r="Q6" s="35"/>
    </row>
    <row r="7" spans="1:39" x14ac:dyDescent="0.3">
      <c r="A7" s="33"/>
      <c r="C7" s="27"/>
      <c r="D7" s="5"/>
      <c r="E7" s="5"/>
      <c r="F7" s="5"/>
      <c r="G7" s="5"/>
      <c r="H7" s="5"/>
      <c r="I7" s="6"/>
      <c r="J7" s="5"/>
      <c r="K7" s="7" t="s">
        <v>22</v>
      </c>
      <c r="L7" s="10">
        <v>3.6</v>
      </c>
      <c r="M7" s="5" t="s">
        <v>23</v>
      </c>
      <c r="N7" s="5"/>
      <c r="O7" s="28"/>
      <c r="Q7" s="35"/>
    </row>
    <row r="8" spans="1:39" x14ac:dyDescent="0.3">
      <c r="A8" s="33"/>
      <c r="C8" s="27"/>
      <c r="D8" s="5"/>
      <c r="E8" s="7" t="s">
        <v>27</v>
      </c>
      <c r="F8" s="39">
        <v>770</v>
      </c>
      <c r="G8" s="5" t="s">
        <v>3</v>
      </c>
      <c r="H8" s="5"/>
      <c r="I8" s="5"/>
      <c r="J8" s="5"/>
      <c r="K8" s="7" t="s">
        <v>2</v>
      </c>
      <c r="L8" s="39">
        <v>520</v>
      </c>
      <c r="M8" s="5" t="s">
        <v>3</v>
      </c>
      <c r="N8" s="5"/>
      <c r="O8" s="28"/>
      <c r="Q8" s="35"/>
    </row>
    <row r="9" spans="1:39" x14ac:dyDescent="0.3">
      <c r="A9" s="33"/>
      <c r="C9" s="27"/>
      <c r="D9" s="5"/>
      <c r="E9" s="7"/>
      <c r="F9" s="40"/>
      <c r="G9" s="5"/>
      <c r="H9" s="5"/>
      <c r="I9" s="5"/>
      <c r="J9" s="5"/>
      <c r="K9" s="7" t="s">
        <v>5</v>
      </c>
      <c r="L9" s="40">
        <v>190</v>
      </c>
      <c r="M9" s="5" t="s">
        <v>1</v>
      </c>
      <c r="N9" s="5"/>
      <c r="O9" s="28"/>
      <c r="Q9" s="35"/>
    </row>
    <row r="10" spans="1:39" x14ac:dyDescent="0.3">
      <c r="A10" s="33"/>
      <c r="C10" s="27"/>
      <c r="D10" s="5"/>
      <c r="E10" s="7" t="s">
        <v>28</v>
      </c>
      <c r="F10" s="41">
        <v>0.2</v>
      </c>
      <c r="G10" s="5" t="s">
        <v>6</v>
      </c>
      <c r="H10" s="5"/>
      <c r="I10" s="5"/>
      <c r="J10" s="5"/>
      <c r="K10" s="7" t="s">
        <v>9</v>
      </c>
      <c r="L10" s="41">
        <v>0.2</v>
      </c>
      <c r="M10" s="5" t="s">
        <v>6</v>
      </c>
      <c r="N10" s="5"/>
      <c r="O10" s="28"/>
      <c r="Q10" s="35"/>
    </row>
    <row r="11" spans="1:39" x14ac:dyDescent="0.3">
      <c r="A11" s="33"/>
      <c r="C11" s="27"/>
      <c r="D11" s="5"/>
      <c r="E11" s="7" t="s">
        <v>29</v>
      </c>
      <c r="F11" s="39">
        <v>0</v>
      </c>
      <c r="G11" s="5" t="s">
        <v>3</v>
      </c>
      <c r="H11" s="5"/>
      <c r="I11" s="5"/>
      <c r="J11" s="5"/>
      <c r="K11" s="7" t="s">
        <v>10</v>
      </c>
      <c r="L11" s="39">
        <v>0</v>
      </c>
      <c r="M11" s="5" t="s">
        <v>3</v>
      </c>
      <c r="N11" s="5"/>
      <c r="O11" s="28"/>
      <c r="Q11" s="35"/>
    </row>
    <row r="12" spans="1:39" x14ac:dyDescent="0.3">
      <c r="A12" s="33"/>
      <c r="C12" s="27"/>
      <c r="D12" s="5"/>
      <c r="E12" s="7"/>
      <c r="F12" s="15" t="str">
        <f>IF(F13+F14&gt;1,"Either share rent value or cash rent value must be zero!","  ")</f>
        <v xml:space="preserve">  </v>
      </c>
      <c r="G12" s="5"/>
      <c r="H12" s="5"/>
      <c r="I12" s="5"/>
      <c r="J12" s="5"/>
      <c r="K12" s="7"/>
      <c r="L12" s="15" t="str">
        <f>IF(L13+L14&gt;1,"Either share rent value or cash rent value must be zero!","  ")</f>
        <v xml:space="preserve">  </v>
      </c>
      <c r="M12" s="5"/>
      <c r="N12" s="5"/>
      <c r="O12" s="28"/>
      <c r="Q12" s="35"/>
    </row>
    <row r="13" spans="1:39" hidden="1" x14ac:dyDescent="0.3">
      <c r="A13" s="33"/>
      <c r="C13" s="27"/>
      <c r="D13" s="5"/>
      <c r="E13" s="7" t="s">
        <v>8</v>
      </c>
      <c r="F13" s="14">
        <f>IF(F10&gt;0,1,0)</f>
        <v>1</v>
      </c>
      <c r="G13" s="5"/>
      <c r="H13" s="5"/>
      <c r="I13" s="5"/>
      <c r="J13" s="5"/>
      <c r="K13" s="7" t="s">
        <v>9</v>
      </c>
      <c r="L13" s="14">
        <f>IF(L10&gt;0,1,0)</f>
        <v>1</v>
      </c>
      <c r="M13" s="5"/>
      <c r="N13" s="5"/>
      <c r="O13" s="28"/>
      <c r="Q13" s="35"/>
    </row>
    <row r="14" spans="1:39" hidden="1" x14ac:dyDescent="0.3">
      <c r="A14" s="33"/>
      <c r="C14" s="27"/>
      <c r="D14" s="5"/>
      <c r="E14" s="7" t="s">
        <v>7</v>
      </c>
      <c r="F14" s="14">
        <f>IF(F11&gt;0,1,0)</f>
        <v>0</v>
      </c>
      <c r="G14" s="5"/>
      <c r="H14" s="5"/>
      <c r="I14" s="5"/>
      <c r="J14" s="7"/>
      <c r="K14" s="7" t="s">
        <v>10</v>
      </c>
      <c r="L14" s="14">
        <f>IF(L11&gt;0,1,0)</f>
        <v>0</v>
      </c>
      <c r="M14" s="5"/>
      <c r="N14" s="5"/>
      <c r="O14" s="28"/>
      <c r="Q14" s="35"/>
    </row>
    <row r="15" spans="1:39" x14ac:dyDescent="0.3">
      <c r="A15" s="33"/>
      <c r="C15" s="27"/>
      <c r="D15" s="5"/>
      <c r="E15" s="5"/>
      <c r="F15" s="13"/>
      <c r="G15" s="5"/>
      <c r="H15" s="32"/>
      <c r="I15" s="8" t="s">
        <v>31</v>
      </c>
      <c r="J15" s="5"/>
      <c r="K15" s="5"/>
      <c r="L15" s="5"/>
      <c r="M15" s="5"/>
      <c r="N15" s="5"/>
      <c r="O15" s="28"/>
      <c r="Q15" s="35"/>
    </row>
    <row r="16" spans="1:39" x14ac:dyDescent="0.3">
      <c r="A16" s="33"/>
      <c r="C16" s="27"/>
      <c r="D16" s="9" t="s">
        <v>30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28"/>
      <c r="Q16" s="35"/>
    </row>
    <row r="17" spans="1:17" ht="19.5" thickBot="1" x14ac:dyDescent="0.35">
      <c r="A17" s="33"/>
      <c r="C17" s="27"/>
      <c r="D17" s="5"/>
      <c r="E17" s="40">
        <v>8000</v>
      </c>
      <c r="F17" s="42">
        <f t="shared" ref="F17:M17" si="0">E17+50</f>
        <v>8050</v>
      </c>
      <c r="G17" s="42">
        <f t="shared" si="0"/>
        <v>8100</v>
      </c>
      <c r="H17" s="42">
        <f t="shared" si="0"/>
        <v>8150</v>
      </c>
      <c r="I17" s="42">
        <f t="shared" si="0"/>
        <v>8200</v>
      </c>
      <c r="J17" s="42">
        <f t="shared" si="0"/>
        <v>8250</v>
      </c>
      <c r="K17" s="42">
        <f t="shared" si="0"/>
        <v>8300</v>
      </c>
      <c r="L17" s="42">
        <f t="shared" si="0"/>
        <v>8350</v>
      </c>
      <c r="M17" s="42">
        <f t="shared" si="0"/>
        <v>8400</v>
      </c>
      <c r="N17" s="5"/>
      <c r="O17" s="28"/>
      <c r="Q17" s="35"/>
    </row>
    <row r="18" spans="1:17" x14ac:dyDescent="0.3">
      <c r="A18" s="33"/>
      <c r="C18" s="27"/>
      <c r="D18" s="43">
        <v>0.11</v>
      </c>
      <c r="E18" s="16">
        <f t="shared" ref="E18:M18" si="1">(($D$18*E17*(1-$F$10))-$F$8-$F$11)-(($L$7*$L$9*(1-$L$10))-$L$8-$L$11)</f>
        <v>-93.200000000000045</v>
      </c>
      <c r="F18" s="17">
        <f t="shared" si="1"/>
        <v>-88.799999999999955</v>
      </c>
      <c r="G18" s="17">
        <f t="shared" si="1"/>
        <v>-84.399999999999977</v>
      </c>
      <c r="H18" s="17">
        <f t="shared" si="1"/>
        <v>-80</v>
      </c>
      <c r="I18" s="17">
        <f t="shared" si="1"/>
        <v>-75.600000000000023</v>
      </c>
      <c r="J18" s="17">
        <f t="shared" si="1"/>
        <v>-71.200000000000045</v>
      </c>
      <c r="K18" s="17">
        <f t="shared" si="1"/>
        <v>-66.799999999999955</v>
      </c>
      <c r="L18" s="17">
        <f t="shared" si="1"/>
        <v>-62.399999999999977</v>
      </c>
      <c r="M18" s="18">
        <f t="shared" si="1"/>
        <v>-58</v>
      </c>
      <c r="N18" s="5"/>
      <c r="O18" s="28"/>
      <c r="Q18" s="35"/>
    </row>
    <row r="19" spans="1:17" x14ac:dyDescent="0.3">
      <c r="A19" s="33"/>
      <c r="C19" s="27"/>
      <c r="D19" s="44">
        <f>D18+0.0025</f>
        <v>0.1125</v>
      </c>
      <c r="E19" s="19">
        <f t="shared" ref="E19:M19" si="2">(($D$19*E17*(1-$F$10))-$F$8-$F$11)-(($L$7*$L$9*(1-$L$10))-$L$8-$L$11)</f>
        <v>-77.200000000000045</v>
      </c>
      <c r="F19" s="12">
        <f t="shared" si="2"/>
        <v>-72.700000000000045</v>
      </c>
      <c r="G19" s="12">
        <f t="shared" si="2"/>
        <v>-68.200000000000045</v>
      </c>
      <c r="H19" s="12">
        <f t="shared" si="2"/>
        <v>-63.700000000000045</v>
      </c>
      <c r="I19" s="12">
        <f t="shared" si="2"/>
        <v>-59.200000000000045</v>
      </c>
      <c r="J19" s="12">
        <f t="shared" si="2"/>
        <v>-54.700000000000045</v>
      </c>
      <c r="K19" s="12">
        <f t="shared" si="2"/>
        <v>-50.200000000000045</v>
      </c>
      <c r="L19" s="12">
        <f t="shared" si="2"/>
        <v>-45.700000000000045</v>
      </c>
      <c r="M19" s="20">
        <f t="shared" si="2"/>
        <v>-41.200000000000045</v>
      </c>
      <c r="N19" s="5"/>
      <c r="O19" s="28"/>
      <c r="Q19" s="35"/>
    </row>
    <row r="20" spans="1:17" x14ac:dyDescent="0.3">
      <c r="A20" s="33"/>
      <c r="C20" s="27"/>
      <c r="D20" s="44">
        <f t="shared" ref="D20:D33" si="3">D19+0.0025</f>
        <v>0.115</v>
      </c>
      <c r="E20" s="19">
        <f t="shared" ref="E20:M20" si="4">(($D$20*E17*(1-$F$10))-$F$8-$F$11)-(($L$7*$L$9*(1-$L$10))-$L$8-$L$11)</f>
        <v>-61.200000000000045</v>
      </c>
      <c r="F20" s="12">
        <f t="shared" si="4"/>
        <v>-56.600000000000023</v>
      </c>
      <c r="G20" s="12">
        <f t="shared" si="4"/>
        <v>-52</v>
      </c>
      <c r="H20" s="12">
        <f t="shared" si="4"/>
        <v>-47.399999999999977</v>
      </c>
      <c r="I20" s="12">
        <f t="shared" si="4"/>
        <v>-42.799999999999955</v>
      </c>
      <c r="J20" s="12">
        <f t="shared" si="4"/>
        <v>-38.200000000000045</v>
      </c>
      <c r="K20" s="12">
        <f t="shared" si="4"/>
        <v>-33.600000000000023</v>
      </c>
      <c r="L20" s="12">
        <f t="shared" si="4"/>
        <v>-29</v>
      </c>
      <c r="M20" s="20">
        <f t="shared" si="4"/>
        <v>-24.399999999999977</v>
      </c>
      <c r="N20" s="5"/>
      <c r="O20" s="28"/>
      <c r="Q20" s="35"/>
    </row>
    <row r="21" spans="1:17" x14ac:dyDescent="0.3">
      <c r="A21" s="33"/>
      <c r="C21" s="27"/>
      <c r="D21" s="44">
        <f t="shared" si="3"/>
        <v>0.11750000000000001</v>
      </c>
      <c r="E21" s="19">
        <f t="shared" ref="E21:M21" si="5">(($D$21*E17*(1-$F$10))-$F$8-$F$11)-(($L$7*$L$9*(1-$L$10))-$L$8-$L$11)</f>
        <v>-45.199999999999932</v>
      </c>
      <c r="F21" s="12">
        <f t="shared" si="5"/>
        <v>-40.499999999999886</v>
      </c>
      <c r="G21" s="12">
        <f t="shared" si="5"/>
        <v>-35.799999999999955</v>
      </c>
      <c r="H21" s="12">
        <f t="shared" si="5"/>
        <v>-31.099999999999909</v>
      </c>
      <c r="I21" s="12">
        <f t="shared" si="5"/>
        <v>-26.399999999999864</v>
      </c>
      <c r="J21" s="12">
        <f t="shared" si="5"/>
        <v>-21.699999999999932</v>
      </c>
      <c r="K21" s="12">
        <f t="shared" si="5"/>
        <v>-16.999999999999886</v>
      </c>
      <c r="L21" s="12">
        <f t="shared" si="5"/>
        <v>-12.299999999999955</v>
      </c>
      <c r="M21" s="20">
        <f t="shared" si="5"/>
        <v>-7.5999999999999091</v>
      </c>
      <c r="N21" s="5"/>
      <c r="O21" s="28"/>
      <c r="Q21" s="35"/>
    </row>
    <row r="22" spans="1:17" x14ac:dyDescent="0.3">
      <c r="A22" s="33"/>
      <c r="C22" s="27"/>
      <c r="D22" s="44">
        <f t="shared" si="3"/>
        <v>0.12000000000000001</v>
      </c>
      <c r="E22" s="19">
        <f t="shared" ref="E22:M22" si="6">(($D$22*E17*(1-$F$10))-$F$8-$F$11)-(($L$7*$L$9*(1-$L$10))-$L$8-$L$11)</f>
        <v>-29.199999999999932</v>
      </c>
      <c r="F22" s="12">
        <f t="shared" si="6"/>
        <v>-24.399999999999864</v>
      </c>
      <c r="G22" s="12">
        <f t="shared" si="6"/>
        <v>-19.599999999999909</v>
      </c>
      <c r="H22" s="12">
        <f t="shared" si="6"/>
        <v>-14.799999999999955</v>
      </c>
      <c r="I22" s="12">
        <f t="shared" si="6"/>
        <v>-9.9999999999998863</v>
      </c>
      <c r="J22" s="12">
        <f t="shared" si="6"/>
        <v>-5.1999999999999318</v>
      </c>
      <c r="K22" s="12">
        <f t="shared" si="6"/>
        <v>-0.39999999999986358</v>
      </c>
      <c r="L22" s="12">
        <f t="shared" si="6"/>
        <v>4.4000000000000909</v>
      </c>
      <c r="M22" s="20">
        <f t="shared" si="6"/>
        <v>9.2000000000000455</v>
      </c>
      <c r="N22" s="5"/>
      <c r="O22" s="28"/>
      <c r="Q22" s="35"/>
    </row>
    <row r="23" spans="1:17" x14ac:dyDescent="0.3">
      <c r="A23" s="33"/>
      <c r="C23" s="27"/>
      <c r="D23" s="44">
        <f t="shared" si="3"/>
        <v>0.12250000000000001</v>
      </c>
      <c r="E23" s="19">
        <f t="shared" ref="E23:M23" si="7">(($D$23*E17*(1-$F$10))-$F$8-$F$11)-(($L$7*$L$9*(1-$L$10))-$L$8-$L$11)</f>
        <v>-13.199999999999932</v>
      </c>
      <c r="F23" s="12">
        <f t="shared" si="7"/>
        <v>-8.2999999999999545</v>
      </c>
      <c r="G23" s="12">
        <f t="shared" si="7"/>
        <v>-3.3999999999998636</v>
      </c>
      <c r="H23" s="12">
        <f t="shared" si="7"/>
        <v>1.5000000000001137</v>
      </c>
      <c r="I23" s="12">
        <f t="shared" si="7"/>
        <v>6.4000000000000909</v>
      </c>
      <c r="J23" s="12">
        <f t="shared" si="7"/>
        <v>11.300000000000068</v>
      </c>
      <c r="K23" s="12">
        <f t="shared" si="7"/>
        <v>16.200000000000045</v>
      </c>
      <c r="L23" s="12">
        <f t="shared" si="7"/>
        <v>21.100000000000136</v>
      </c>
      <c r="M23" s="20">
        <f t="shared" si="7"/>
        <v>26</v>
      </c>
      <c r="N23" s="5"/>
      <c r="O23" s="28"/>
      <c r="Q23" s="35"/>
    </row>
    <row r="24" spans="1:17" x14ac:dyDescent="0.3">
      <c r="A24" s="33"/>
      <c r="C24" s="27"/>
      <c r="D24" s="44">
        <f t="shared" si="3"/>
        <v>0.125</v>
      </c>
      <c r="E24" s="19">
        <f t="shared" ref="E24:M24" si="8">(($D$24*E17*(1-$F$10))-$F$8-$F$11)-(($L$7*$L$9*(1-$L$10))-$L$8-$L$11)</f>
        <v>2.7999999999999545</v>
      </c>
      <c r="F24" s="12">
        <f t="shared" si="8"/>
        <v>7.7999999999999545</v>
      </c>
      <c r="G24" s="12">
        <f t="shared" si="8"/>
        <v>12.799999999999955</v>
      </c>
      <c r="H24" s="12">
        <f t="shared" si="8"/>
        <v>17.799999999999955</v>
      </c>
      <c r="I24" s="12">
        <f t="shared" si="8"/>
        <v>22.799999999999955</v>
      </c>
      <c r="J24" s="12">
        <f t="shared" si="8"/>
        <v>27.799999999999955</v>
      </c>
      <c r="K24" s="12">
        <f t="shared" si="8"/>
        <v>32.799999999999955</v>
      </c>
      <c r="L24" s="12">
        <f t="shared" si="8"/>
        <v>37.799999999999955</v>
      </c>
      <c r="M24" s="20">
        <f t="shared" si="8"/>
        <v>42.799999999999955</v>
      </c>
      <c r="N24" s="5"/>
      <c r="O24" s="28"/>
      <c r="Q24" s="35"/>
    </row>
    <row r="25" spans="1:17" x14ac:dyDescent="0.3">
      <c r="A25" s="33"/>
      <c r="C25" s="27"/>
      <c r="D25" s="44">
        <f t="shared" si="3"/>
        <v>0.1275</v>
      </c>
      <c r="E25" s="19">
        <f t="shared" ref="E25:M25" si="9">(($D$25*E17*(1-$F$10))-$F$8-$F$11)-(($L$7*$L$9*(1-$L$10))-$L$8-$L$11)</f>
        <v>18.799999999999955</v>
      </c>
      <c r="F25" s="12">
        <f t="shared" si="9"/>
        <v>23.899999999999977</v>
      </c>
      <c r="G25" s="12">
        <f t="shared" si="9"/>
        <v>29</v>
      </c>
      <c r="H25" s="12">
        <f t="shared" si="9"/>
        <v>34.100000000000023</v>
      </c>
      <c r="I25" s="12">
        <f t="shared" si="9"/>
        <v>39.200000000000045</v>
      </c>
      <c r="J25" s="12">
        <f t="shared" si="9"/>
        <v>44.299999999999955</v>
      </c>
      <c r="K25" s="12">
        <f t="shared" si="9"/>
        <v>49.399999999999977</v>
      </c>
      <c r="L25" s="12">
        <f t="shared" si="9"/>
        <v>54.5</v>
      </c>
      <c r="M25" s="20">
        <f t="shared" si="9"/>
        <v>59.600000000000023</v>
      </c>
      <c r="N25" s="5"/>
      <c r="O25" s="28"/>
      <c r="Q25" s="35"/>
    </row>
    <row r="26" spans="1:17" x14ac:dyDescent="0.3">
      <c r="A26" s="33"/>
      <c r="C26" s="27"/>
      <c r="D26" s="44">
        <f t="shared" si="3"/>
        <v>0.13</v>
      </c>
      <c r="E26" s="19">
        <f t="shared" ref="E26:M26" si="10">(($D$26*E17*(1-$F$10))-$F$8-$F$11)-(($L$7*$L$9*(1-$L$10))-$L$8-$L$11)</f>
        <v>34.799999999999955</v>
      </c>
      <c r="F26" s="12">
        <f t="shared" si="10"/>
        <v>40</v>
      </c>
      <c r="G26" s="12">
        <f t="shared" si="10"/>
        <v>45.200000000000045</v>
      </c>
      <c r="H26" s="12">
        <f t="shared" si="10"/>
        <v>50.399999999999977</v>
      </c>
      <c r="I26" s="12">
        <f>(($D$26*I17*(1-$F$10))-$F$8-$F$11)-(($L$7*$L$9*(1-$L$10))-$L$8-$L$11)</f>
        <v>55.600000000000023</v>
      </c>
      <c r="J26" s="12">
        <f t="shared" si="10"/>
        <v>60.799999999999955</v>
      </c>
      <c r="K26" s="12">
        <f t="shared" si="10"/>
        <v>66</v>
      </c>
      <c r="L26" s="12">
        <f t="shared" si="10"/>
        <v>71.200000000000045</v>
      </c>
      <c r="M26" s="20">
        <f t="shared" si="10"/>
        <v>76.399999999999977</v>
      </c>
      <c r="N26" s="5"/>
      <c r="O26" s="28"/>
      <c r="Q26" s="35"/>
    </row>
    <row r="27" spans="1:17" x14ac:dyDescent="0.3">
      <c r="A27" s="33"/>
      <c r="C27" s="27"/>
      <c r="D27" s="44">
        <f t="shared" si="3"/>
        <v>0.13250000000000001</v>
      </c>
      <c r="E27" s="19">
        <f t="shared" ref="E27:M27" si="11">(($D$27*E17*(1-$F$10))-$F$8-$F$11)-(($L$7*$L$9*(1-$L$10))-$L$8-$L$11)</f>
        <v>50.799999999999955</v>
      </c>
      <c r="F27" s="12">
        <f t="shared" si="11"/>
        <v>56.100000000000023</v>
      </c>
      <c r="G27" s="12">
        <f t="shared" si="11"/>
        <v>61.399999999999977</v>
      </c>
      <c r="H27" s="12">
        <f t="shared" si="11"/>
        <v>66.700000000000045</v>
      </c>
      <c r="I27" s="12">
        <f t="shared" si="11"/>
        <v>72</v>
      </c>
      <c r="J27" s="12">
        <f t="shared" si="11"/>
        <v>77.299999999999955</v>
      </c>
      <c r="K27" s="12">
        <f t="shared" si="11"/>
        <v>82.600000000000023</v>
      </c>
      <c r="L27" s="12">
        <f t="shared" si="11"/>
        <v>87.899999999999977</v>
      </c>
      <c r="M27" s="20">
        <f t="shared" si="11"/>
        <v>93.200000000000045</v>
      </c>
      <c r="N27" s="5"/>
      <c r="O27" s="28"/>
      <c r="Q27" s="35"/>
    </row>
    <row r="28" spans="1:17" x14ac:dyDescent="0.3">
      <c r="A28" s="33"/>
      <c r="C28" s="27"/>
      <c r="D28" s="44">
        <f t="shared" si="3"/>
        <v>0.13500000000000001</v>
      </c>
      <c r="E28" s="19">
        <f t="shared" ref="E28:M28" si="12">(($D$28*E17*(1-$F$10))-$F$8-$F$11)-(($L$7*$L$9*(1-$L$10))-$L$8-$L$11)</f>
        <v>66.799999999999955</v>
      </c>
      <c r="F28" s="12">
        <f t="shared" si="12"/>
        <v>72.200000000000045</v>
      </c>
      <c r="G28" s="12">
        <f t="shared" si="12"/>
        <v>77.600000000000023</v>
      </c>
      <c r="H28" s="12">
        <f t="shared" si="12"/>
        <v>83</v>
      </c>
      <c r="I28" s="12">
        <f t="shared" si="12"/>
        <v>88.399999999999977</v>
      </c>
      <c r="J28" s="12">
        <f t="shared" si="12"/>
        <v>93.799999999999955</v>
      </c>
      <c r="K28" s="12">
        <f t="shared" si="12"/>
        <v>99.200000000000045</v>
      </c>
      <c r="L28" s="12">
        <f t="shared" si="12"/>
        <v>104.60000000000002</v>
      </c>
      <c r="M28" s="20">
        <f t="shared" si="12"/>
        <v>110</v>
      </c>
      <c r="N28" s="5"/>
      <c r="O28" s="28"/>
      <c r="Q28" s="35"/>
    </row>
    <row r="29" spans="1:17" x14ac:dyDescent="0.3">
      <c r="A29" s="33"/>
      <c r="C29" s="27"/>
      <c r="D29" s="44">
        <f t="shared" si="3"/>
        <v>0.13750000000000001</v>
      </c>
      <c r="E29" s="19">
        <f t="shared" ref="E29:M29" si="13">(($D$29*E17*(1-$F$10))-$F$8-$F$11)-(($L$7*$L$9*(1-$L$10))-$L$8-$L$11)</f>
        <v>82.799999999999955</v>
      </c>
      <c r="F29" s="12">
        <f t="shared" si="13"/>
        <v>88.299999999999955</v>
      </c>
      <c r="G29" s="12">
        <f t="shared" si="13"/>
        <v>93.799999999999955</v>
      </c>
      <c r="H29" s="12">
        <f t="shared" si="13"/>
        <v>99.299999999999955</v>
      </c>
      <c r="I29" s="12">
        <f t="shared" si="13"/>
        <v>104.79999999999995</v>
      </c>
      <c r="J29" s="12">
        <f t="shared" si="13"/>
        <v>110.29999999999995</v>
      </c>
      <c r="K29" s="12">
        <f t="shared" si="13"/>
        <v>115.79999999999995</v>
      </c>
      <c r="L29" s="12">
        <f t="shared" si="13"/>
        <v>121.29999999999995</v>
      </c>
      <c r="M29" s="20">
        <f t="shared" si="13"/>
        <v>126.79999999999995</v>
      </c>
      <c r="N29" s="5"/>
      <c r="O29" s="28"/>
      <c r="Q29" s="35"/>
    </row>
    <row r="30" spans="1:17" x14ac:dyDescent="0.3">
      <c r="A30" s="33"/>
      <c r="C30" s="27"/>
      <c r="D30" s="44">
        <f t="shared" si="3"/>
        <v>0.14000000000000001</v>
      </c>
      <c r="E30" s="19">
        <f t="shared" ref="E30:M30" si="14">(($D$30*E17*(1-$F$10))-$F$8-$F$11)-(($L$7*$L$9*(1-$L$10))-$L$8-$L$11)</f>
        <v>98.799999999999955</v>
      </c>
      <c r="F30" s="12">
        <f t="shared" si="14"/>
        <v>104.39999999999998</v>
      </c>
      <c r="G30" s="12">
        <f t="shared" si="14"/>
        <v>110</v>
      </c>
      <c r="H30" s="12">
        <f t="shared" si="14"/>
        <v>115.60000000000002</v>
      </c>
      <c r="I30" s="12">
        <f t="shared" si="14"/>
        <v>121.20000000000005</v>
      </c>
      <c r="J30" s="12">
        <f t="shared" si="14"/>
        <v>126.79999999999995</v>
      </c>
      <c r="K30" s="12">
        <f t="shared" si="14"/>
        <v>132.39999999999998</v>
      </c>
      <c r="L30" s="12">
        <f t="shared" si="14"/>
        <v>138</v>
      </c>
      <c r="M30" s="20">
        <f t="shared" si="14"/>
        <v>143.60000000000002</v>
      </c>
      <c r="N30" s="5"/>
      <c r="O30" s="28"/>
      <c r="Q30" s="35"/>
    </row>
    <row r="31" spans="1:17" x14ac:dyDescent="0.3">
      <c r="A31" s="33"/>
      <c r="C31" s="27"/>
      <c r="D31" s="44">
        <f t="shared" si="3"/>
        <v>0.14250000000000002</v>
      </c>
      <c r="E31" s="19">
        <f t="shared" ref="E31:M31" si="15">(($D$31*E17*(1-$F$10))-$F$8-$F$11)-(($L$7*$L$9*(1-$L$10))-$L$8-$L$11)</f>
        <v>114.80000000000018</v>
      </c>
      <c r="F31" s="12">
        <f t="shared" si="15"/>
        <v>120.50000000000023</v>
      </c>
      <c r="G31" s="12">
        <f t="shared" si="15"/>
        <v>126.20000000000016</v>
      </c>
      <c r="H31" s="12">
        <f t="shared" si="15"/>
        <v>131.9000000000002</v>
      </c>
      <c r="I31" s="12">
        <f t="shared" si="15"/>
        <v>137.60000000000014</v>
      </c>
      <c r="J31" s="12">
        <f t="shared" si="15"/>
        <v>143.30000000000018</v>
      </c>
      <c r="K31" s="12">
        <f t="shared" si="15"/>
        <v>149.00000000000023</v>
      </c>
      <c r="L31" s="12">
        <f t="shared" si="15"/>
        <v>154.70000000000016</v>
      </c>
      <c r="M31" s="20">
        <f t="shared" si="15"/>
        <v>160.4000000000002</v>
      </c>
      <c r="N31" s="5"/>
      <c r="O31" s="28"/>
      <c r="Q31" s="35"/>
    </row>
    <row r="32" spans="1:17" x14ac:dyDescent="0.3">
      <c r="A32" s="33"/>
      <c r="C32" s="27"/>
      <c r="D32" s="44">
        <f t="shared" si="3"/>
        <v>0.14500000000000002</v>
      </c>
      <c r="E32" s="19">
        <f t="shared" ref="E32:M32" si="16">(($D$32*E17*(1-$F$10))-$F$8-$F$11)-(($L$7*$L$9*(1-$L$10))-$L$8-$L$11)</f>
        <v>130.80000000000018</v>
      </c>
      <c r="F32" s="12">
        <f t="shared" si="16"/>
        <v>136.60000000000014</v>
      </c>
      <c r="G32" s="12">
        <f t="shared" si="16"/>
        <v>142.4000000000002</v>
      </c>
      <c r="H32" s="12">
        <f t="shared" si="16"/>
        <v>148.20000000000016</v>
      </c>
      <c r="I32" s="12">
        <f t="shared" si="16"/>
        <v>154.00000000000023</v>
      </c>
      <c r="J32" s="12">
        <f t="shared" si="16"/>
        <v>159.80000000000018</v>
      </c>
      <c r="K32" s="12">
        <f t="shared" si="16"/>
        <v>165.60000000000014</v>
      </c>
      <c r="L32" s="12">
        <f t="shared" si="16"/>
        <v>171.4000000000002</v>
      </c>
      <c r="M32" s="20">
        <f t="shared" si="16"/>
        <v>177.20000000000016</v>
      </c>
      <c r="N32" s="5"/>
      <c r="O32" s="28"/>
      <c r="Q32" s="35"/>
    </row>
    <row r="33" spans="1:17" ht="19.5" thickBot="1" x14ac:dyDescent="0.35">
      <c r="A33" s="33"/>
      <c r="C33" s="27"/>
      <c r="D33" s="44">
        <f t="shared" si="3"/>
        <v>0.14750000000000002</v>
      </c>
      <c r="E33" s="21">
        <f t="shared" ref="E33:M33" si="17">(($D$33*E17*(1-$F$10))-$F$8-$F$11)-(($L$7*$L$9*(1-$L$10))-$L$8-$L$11)</f>
        <v>146.80000000000018</v>
      </c>
      <c r="F33" s="22">
        <f t="shared" si="17"/>
        <v>152.70000000000016</v>
      </c>
      <c r="G33" s="22">
        <f t="shared" si="17"/>
        <v>158.60000000000014</v>
      </c>
      <c r="H33" s="22">
        <f t="shared" si="17"/>
        <v>164.50000000000023</v>
      </c>
      <c r="I33" s="22">
        <f t="shared" si="17"/>
        <v>170.4000000000002</v>
      </c>
      <c r="J33" s="22">
        <f t="shared" si="17"/>
        <v>176.30000000000018</v>
      </c>
      <c r="K33" s="22">
        <f t="shared" si="17"/>
        <v>182.20000000000016</v>
      </c>
      <c r="L33" s="22">
        <f t="shared" si="17"/>
        <v>188.10000000000014</v>
      </c>
      <c r="M33" s="23">
        <f t="shared" si="17"/>
        <v>194.00000000000023</v>
      </c>
      <c r="N33" s="5"/>
      <c r="O33" s="28"/>
      <c r="Q33" s="35"/>
    </row>
    <row r="34" spans="1:17" ht="19.5" thickBot="1" x14ac:dyDescent="0.35">
      <c r="A34" s="33"/>
      <c r="C34" s="29"/>
      <c r="D34" s="30"/>
      <c r="E34" s="38" t="s">
        <v>37</v>
      </c>
      <c r="F34" s="30"/>
      <c r="G34" s="30"/>
      <c r="H34" s="30"/>
      <c r="I34" s="30"/>
      <c r="J34" s="30"/>
      <c r="K34" s="30"/>
      <c r="L34" s="30"/>
      <c r="M34" s="30"/>
      <c r="N34" s="30"/>
      <c r="O34" s="31"/>
      <c r="Q34" s="35"/>
    </row>
    <row r="35" spans="1:17" x14ac:dyDescent="0.3">
      <c r="A35" s="33"/>
      <c r="Q35" s="35"/>
    </row>
    <row r="36" spans="1:17" x14ac:dyDescent="0.3">
      <c r="A36" s="33"/>
      <c r="C36" s="37" t="s">
        <v>19</v>
      </c>
      <c r="Q36" s="35"/>
    </row>
    <row r="37" spans="1:17" x14ac:dyDescent="0.3">
      <c r="A37" s="33"/>
      <c r="C37" s="37" t="s">
        <v>20</v>
      </c>
      <c r="Q37" s="35"/>
    </row>
    <row r="38" spans="1:17" x14ac:dyDescent="0.3">
      <c r="A38" s="33"/>
      <c r="C38" s="37" t="s">
        <v>21</v>
      </c>
      <c r="Q38" s="35"/>
    </row>
    <row r="39" spans="1:17" x14ac:dyDescent="0.3">
      <c r="A39" s="33"/>
      <c r="Q39" s="35"/>
    </row>
    <row r="40" spans="1:17" x14ac:dyDescent="0.3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5"/>
      <c r="P40" s="35"/>
      <c r="Q40" s="35"/>
    </row>
  </sheetData>
  <conditionalFormatting sqref="E18">
    <cfRule type="cellIs" dxfId="101" priority="56" operator="greaterThan">
      <formula>0</formula>
    </cfRule>
    <cfRule type="colorScale" priority="57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18:M33">
    <cfRule type="cellIs" dxfId="100" priority="54" operator="greaterThan">
      <formula>0</formula>
    </cfRule>
    <cfRule type="cellIs" dxfId="99" priority="55" operator="greaterThan">
      <formula>0</formula>
    </cfRule>
  </conditionalFormatting>
  <conditionalFormatting sqref="E18:M33">
    <cfRule type="cellIs" dxfId="98" priority="53" operator="greaterThan">
      <formula>0</formula>
    </cfRule>
  </conditionalFormatting>
  <conditionalFormatting sqref="F18">
    <cfRule type="cellIs" dxfId="97" priority="51" operator="greaterThan">
      <formula>0</formula>
    </cfRule>
    <cfRule type="colorScale" priority="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96" priority="49" operator="greaterThan">
      <formula>0</formula>
    </cfRule>
    <cfRule type="colorScale" priority="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95" priority="47" operator="greaterThan">
      <formula>0</formula>
    </cfRule>
    <cfRule type="colorScale" priority="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94" priority="45" operator="greaterThan">
      <formula>0</formula>
    </cfRule>
    <cfRule type="colorScale" priority="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93" priority="43" operator="greaterThan">
      <formula>0</formula>
    </cfRule>
    <cfRule type="colorScale" priority="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92" priority="41" operator="greaterThan">
      <formula>0</formula>
    </cfRule>
    <cfRule type="colorScale" priority="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91" priority="39" operator="greaterThan">
      <formula>0</formula>
    </cfRule>
    <cfRule type="colorScale" priority="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90" priority="37" operator="greaterThan">
      <formula>0</formula>
    </cfRule>
    <cfRule type="colorScale" priority="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89" priority="35" operator="greaterThan">
      <formula>0</formula>
    </cfRule>
    <cfRule type="colorScale" priority="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">
    <cfRule type="cellIs" dxfId="88" priority="33" operator="greaterThan">
      <formula>0</formula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87" priority="31" operator="greaterThan">
      <formula>0</formula>
    </cfRule>
    <cfRule type="colorScale" priority="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86" priority="29" operator="greaterThan">
      <formula>0</formula>
    </cfRule>
    <cfRule type="colorScale" priority="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85" priority="27" operator="greaterThan">
      <formula>0</formula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84" priority="25" operator="greaterThan">
      <formula>0</formula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83" priority="23" operator="greaterThan">
      <formula>0</formula>
    </cfRule>
    <cfRule type="colorScale" priority="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82" priority="21" operator="greaterThan">
      <formula>0</formula>
    </cfRule>
    <cfRule type="colorScale" priority="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81" priority="19" operator="greaterThan">
      <formula>0</formula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">
    <cfRule type="cellIs" dxfId="80" priority="17" operator="greaterThan">
      <formula>0</formula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79" priority="15" operator="greaterThan">
      <formula>0</formula>
    </cfRule>
    <cfRule type="colorScale" priority="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78" priority="13" operator="greaterThan">
      <formula>0</formula>
    </cfRule>
    <cfRule type="colorScale" priority="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77" priority="11" operator="greaterThan">
      <formula>0</formula>
    </cfRule>
    <cfRule type="colorScale" priority="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76" priority="9" operator="greaterThan">
      <formula>0</formula>
    </cfRule>
    <cfRule type="colorScale" priority="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75" priority="7" operator="greaterThan">
      <formula>0</formula>
    </cfRule>
    <cfRule type="colorScale" priority="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74" priority="5" operator="greaterThan">
      <formula>0</formula>
    </cfRule>
    <cfRule type="colorScale" priority="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73" priority="3" operator="greaterThan">
      <formula>0</formula>
    </cfRule>
    <cfRule type="colorScale" priority="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72" priority="1" operator="greaterThan">
      <formula>0</formula>
    </cfRule>
    <cfRule type="colorScale" priority="2">
      <colorScale>
        <cfvo type="num" val="&quot;if &lt; 0&quot;"/>
        <cfvo type="max"/>
        <color theme="8" tint="0.79998168889431442"/>
        <color rgb="FFFFEF9C"/>
      </colorScale>
    </cfRule>
  </conditionalFormatting>
  <pageMargins left="0.7" right="0.7" top="0.75" bottom="0.75" header="0.3" footer="0.3"/>
  <pageSetup scale="6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40"/>
  <sheetViews>
    <sheetView zoomScale="75" zoomScaleNormal="75" workbookViewId="0">
      <selection activeCell="O2" sqref="O2"/>
    </sheetView>
  </sheetViews>
  <sheetFormatPr defaultRowHeight="18.75" x14ac:dyDescent="0.3"/>
  <cols>
    <col min="1" max="1" width="4.140625" style="1" customWidth="1"/>
    <col min="2" max="2" width="9.140625" style="1"/>
    <col min="3" max="3" width="12.85546875" style="1" bestFit="1" customWidth="1"/>
    <col min="4" max="4" width="10.5703125" style="1" bestFit="1" customWidth="1"/>
    <col min="5" max="5" width="10.7109375" style="1" customWidth="1"/>
    <col min="6" max="6" width="12.42578125" style="1" customWidth="1"/>
    <col min="7" max="7" width="12.7109375" style="1" customWidth="1"/>
    <col min="8" max="8" width="11.7109375" style="1" customWidth="1"/>
    <col min="9" max="9" width="12.85546875" style="1" customWidth="1"/>
    <col min="10" max="10" width="12.28515625" style="1" bestFit="1" customWidth="1"/>
    <col min="11" max="11" width="11.85546875" style="1" customWidth="1"/>
    <col min="12" max="13" width="12.85546875" style="1" bestFit="1" customWidth="1"/>
    <col min="14" max="14" width="9.5703125" style="1" customWidth="1"/>
    <col min="16" max="16" width="9.28515625" bestFit="1" customWidth="1"/>
    <col min="17" max="17" width="3.5703125" customWidth="1"/>
    <col min="18" max="18" width="12.140625" customWidth="1"/>
    <col min="19" max="19" width="11.42578125" customWidth="1"/>
    <col min="20" max="20" width="11.28515625" customWidth="1"/>
    <col min="21" max="21" width="10" customWidth="1"/>
    <col min="22" max="22" width="11.140625" customWidth="1"/>
    <col min="23" max="23" width="12" customWidth="1"/>
    <col min="24" max="24" width="10.5703125" customWidth="1"/>
    <col min="25" max="25" width="12.85546875" customWidth="1"/>
    <col min="26" max="26" width="12.5703125" customWidth="1"/>
    <col min="27" max="27" width="12" customWidth="1"/>
    <col min="28" max="28" width="11.140625" customWidth="1"/>
    <col min="29" max="29" width="14.28515625" customWidth="1"/>
    <col min="30" max="31" width="12.5703125" customWidth="1"/>
    <col min="32" max="32" width="13.140625" customWidth="1"/>
    <col min="33" max="33" width="12.28515625" customWidth="1"/>
    <col min="34" max="34" width="10.5703125" customWidth="1"/>
    <col min="35" max="35" width="11.28515625" customWidth="1"/>
    <col min="36" max="36" width="12" customWidth="1"/>
    <col min="37" max="37" width="10.28515625" customWidth="1"/>
    <col min="38" max="38" width="10.7109375" customWidth="1"/>
    <col min="39" max="39" width="12.42578125" customWidth="1"/>
  </cols>
  <sheetData>
    <row r="1" spans="1:39" x14ac:dyDescent="0.3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3">
      <c r="A2" s="33"/>
      <c r="C2" s="2" t="s">
        <v>11</v>
      </c>
      <c r="D2" s="2"/>
      <c r="F2" s="2"/>
      <c r="G2" s="2"/>
      <c r="I2" s="2"/>
      <c r="J2" s="2"/>
      <c r="L2" s="3"/>
      <c r="O2" s="4" t="s">
        <v>38</v>
      </c>
      <c r="P2" s="2"/>
      <c r="Q2" s="34"/>
      <c r="R2" s="1"/>
      <c r="S2" s="2"/>
      <c r="T2" s="2"/>
      <c r="U2" s="1"/>
      <c r="V2" s="2"/>
      <c r="W2" s="2"/>
      <c r="X2" s="1"/>
      <c r="Y2" s="3"/>
      <c r="Z2" s="4"/>
      <c r="AA2" s="1"/>
      <c r="AB2" s="1"/>
      <c r="AC2" s="2"/>
      <c r="AD2" s="2"/>
      <c r="AE2" s="1"/>
      <c r="AF2" s="2"/>
      <c r="AG2" s="2"/>
      <c r="AH2" s="1"/>
      <c r="AI2" s="2"/>
      <c r="AJ2" s="2"/>
      <c r="AK2" s="1"/>
      <c r="AL2" s="3"/>
      <c r="AM2" s="4"/>
    </row>
    <row r="3" spans="1:39" x14ac:dyDescent="0.3">
      <c r="A3" s="33"/>
      <c r="C3" s="2" t="s">
        <v>12</v>
      </c>
      <c r="D3" s="2"/>
      <c r="F3" s="2"/>
      <c r="G3" s="2"/>
      <c r="I3" s="2"/>
      <c r="J3" s="2"/>
      <c r="L3" s="3"/>
      <c r="O3" s="4"/>
      <c r="P3" s="2"/>
      <c r="Q3" s="34"/>
      <c r="R3" s="1"/>
      <c r="S3" s="2"/>
      <c r="T3" s="2"/>
      <c r="U3" s="1"/>
      <c r="V3" s="2"/>
      <c r="W3" s="2"/>
      <c r="X3" s="1"/>
      <c r="Y3" s="3"/>
      <c r="Z3" s="4"/>
      <c r="AA3" s="1"/>
      <c r="AB3" s="1"/>
      <c r="AC3" s="2"/>
      <c r="AD3" s="2"/>
      <c r="AE3" s="1"/>
      <c r="AF3" s="2"/>
      <c r="AG3" s="2"/>
      <c r="AH3" s="1"/>
      <c r="AI3" s="2"/>
      <c r="AJ3" s="2"/>
      <c r="AK3" s="1"/>
      <c r="AL3" s="3"/>
      <c r="AM3" s="4"/>
    </row>
    <row r="4" spans="1:39" x14ac:dyDescent="0.3">
      <c r="A4" s="33"/>
      <c r="C4" s="2" t="s">
        <v>13</v>
      </c>
      <c r="Q4" s="35"/>
    </row>
    <row r="5" spans="1:39" ht="19.5" thickBot="1" x14ac:dyDescent="0.35">
      <c r="A5" s="33"/>
      <c r="Q5" s="35"/>
    </row>
    <row r="6" spans="1:39" ht="21" x14ac:dyDescent="0.35">
      <c r="A6" s="33"/>
      <c r="C6" s="24"/>
      <c r="D6" s="25"/>
      <c r="E6" s="25"/>
      <c r="F6" s="25"/>
      <c r="G6" s="25"/>
      <c r="H6" s="25"/>
      <c r="I6" s="36" t="s">
        <v>34</v>
      </c>
      <c r="J6" s="25"/>
      <c r="K6" s="25"/>
      <c r="L6" s="25"/>
      <c r="M6" s="25"/>
      <c r="N6" s="25"/>
      <c r="O6" s="26"/>
      <c r="Q6" s="35"/>
    </row>
    <row r="7" spans="1:39" x14ac:dyDescent="0.3">
      <c r="A7" s="33"/>
      <c r="C7" s="27"/>
      <c r="D7" s="5"/>
      <c r="E7" s="5"/>
      <c r="F7" s="5"/>
      <c r="G7" s="5"/>
      <c r="H7" s="5"/>
      <c r="I7" s="6"/>
      <c r="J7" s="5"/>
      <c r="K7" s="5"/>
      <c r="L7" s="5"/>
      <c r="M7" s="5"/>
      <c r="N7" s="5"/>
      <c r="O7" s="28"/>
      <c r="Q7" s="35"/>
    </row>
    <row r="8" spans="1:39" x14ac:dyDescent="0.3">
      <c r="A8" s="33"/>
      <c r="C8" s="27"/>
      <c r="D8" s="5"/>
      <c r="E8" s="7" t="s">
        <v>27</v>
      </c>
      <c r="F8" s="39">
        <v>770</v>
      </c>
      <c r="G8" s="5" t="s">
        <v>3</v>
      </c>
      <c r="H8" s="5"/>
      <c r="I8" s="5"/>
      <c r="J8" s="5"/>
      <c r="K8" s="7" t="s">
        <v>2</v>
      </c>
      <c r="L8" s="39">
        <v>520</v>
      </c>
      <c r="M8" s="5" t="s">
        <v>3</v>
      </c>
      <c r="N8" s="5"/>
      <c r="O8" s="28"/>
      <c r="Q8" s="35"/>
    </row>
    <row r="9" spans="1:39" x14ac:dyDescent="0.3">
      <c r="A9" s="33"/>
      <c r="C9" s="27"/>
      <c r="D9" s="5"/>
      <c r="E9" s="7" t="s">
        <v>33</v>
      </c>
      <c r="F9" s="40">
        <v>8000</v>
      </c>
      <c r="G9" s="5" t="s">
        <v>0</v>
      </c>
      <c r="H9" s="5"/>
      <c r="I9" s="5"/>
      <c r="J9" s="5"/>
      <c r="K9" s="7" t="s">
        <v>5</v>
      </c>
      <c r="L9" s="40">
        <v>190</v>
      </c>
      <c r="M9" s="5" t="s">
        <v>1</v>
      </c>
      <c r="N9" s="5"/>
      <c r="O9" s="28"/>
      <c r="Q9" s="35"/>
    </row>
    <row r="10" spans="1:39" x14ac:dyDescent="0.3">
      <c r="A10" s="33"/>
      <c r="C10" s="27"/>
      <c r="D10" s="5"/>
      <c r="E10" s="7" t="s">
        <v>28</v>
      </c>
      <c r="F10" s="41">
        <v>0.2</v>
      </c>
      <c r="G10" s="5" t="s">
        <v>6</v>
      </c>
      <c r="H10" s="5"/>
      <c r="I10" s="5"/>
      <c r="J10" s="5"/>
      <c r="K10" s="7" t="s">
        <v>9</v>
      </c>
      <c r="L10" s="41">
        <v>0.2</v>
      </c>
      <c r="M10" s="5" t="s">
        <v>6</v>
      </c>
      <c r="N10" s="5"/>
      <c r="O10" s="28"/>
      <c r="Q10" s="35"/>
    </row>
    <row r="11" spans="1:39" x14ac:dyDescent="0.3">
      <c r="A11" s="33"/>
      <c r="C11" s="27"/>
      <c r="D11" s="5"/>
      <c r="E11" s="7" t="s">
        <v>29</v>
      </c>
      <c r="F11" s="39">
        <v>0</v>
      </c>
      <c r="G11" s="5" t="s">
        <v>3</v>
      </c>
      <c r="H11" s="5"/>
      <c r="I11" s="5"/>
      <c r="J11" s="5"/>
      <c r="K11" s="7" t="s">
        <v>10</v>
      </c>
      <c r="L11" s="39">
        <v>0</v>
      </c>
      <c r="M11" s="5" t="s">
        <v>3</v>
      </c>
      <c r="N11" s="5"/>
      <c r="O11" s="28"/>
      <c r="Q11" s="35"/>
    </row>
    <row r="12" spans="1:39" x14ac:dyDescent="0.3">
      <c r="A12" s="33"/>
      <c r="C12" s="27"/>
      <c r="D12" s="5"/>
      <c r="E12" s="7"/>
      <c r="F12" s="15" t="str">
        <f>IF(F13+F14&gt;1,"Either share rent value or cash rent value must be zero!","  ")</f>
        <v xml:space="preserve">  </v>
      </c>
      <c r="G12" s="5"/>
      <c r="H12" s="5"/>
      <c r="I12" s="5"/>
      <c r="J12" s="5"/>
      <c r="K12" s="7"/>
      <c r="L12" s="15" t="str">
        <f>IF(L13+L14&gt;1,"Either share rent value or cash rent value must be zero!","  ")</f>
        <v xml:space="preserve">  </v>
      </c>
      <c r="M12" s="5"/>
      <c r="N12" s="5"/>
      <c r="O12" s="28"/>
      <c r="Q12" s="35"/>
    </row>
    <row r="13" spans="1:39" hidden="1" x14ac:dyDescent="0.3">
      <c r="A13" s="33"/>
      <c r="C13" s="27"/>
      <c r="D13" s="5"/>
      <c r="E13" s="7" t="s">
        <v>8</v>
      </c>
      <c r="F13" s="14">
        <f>IF(F10&gt;0,1,0)</f>
        <v>1</v>
      </c>
      <c r="G13" s="5"/>
      <c r="H13" s="5"/>
      <c r="I13" s="5"/>
      <c r="J13" s="5"/>
      <c r="K13" s="7" t="s">
        <v>9</v>
      </c>
      <c r="L13" s="14">
        <f>IF(L10&gt;0,1,0)</f>
        <v>1</v>
      </c>
      <c r="M13" s="5"/>
      <c r="N13" s="5"/>
      <c r="O13" s="28"/>
      <c r="Q13" s="35"/>
    </row>
    <row r="14" spans="1:39" hidden="1" x14ac:dyDescent="0.3">
      <c r="A14" s="33"/>
      <c r="C14" s="27"/>
      <c r="D14" s="5"/>
      <c r="E14" s="7" t="s">
        <v>7</v>
      </c>
      <c r="F14" s="14">
        <f>IF(F11&gt;0,1,0)</f>
        <v>0</v>
      </c>
      <c r="G14" s="5"/>
      <c r="H14" s="5"/>
      <c r="I14" s="5"/>
      <c r="J14" s="7"/>
      <c r="K14" s="7" t="s">
        <v>10</v>
      </c>
      <c r="L14" s="14">
        <f>IF(L11&gt;0,1,0)</f>
        <v>0</v>
      </c>
      <c r="M14" s="5"/>
      <c r="N14" s="5"/>
      <c r="O14" s="28"/>
      <c r="Q14" s="35"/>
    </row>
    <row r="15" spans="1:39" x14ac:dyDescent="0.3">
      <c r="A15" s="33"/>
      <c r="C15" s="27"/>
      <c r="D15" s="5"/>
      <c r="E15" s="5"/>
      <c r="F15" s="13"/>
      <c r="G15" s="5"/>
      <c r="H15" s="32"/>
      <c r="I15" s="8" t="s">
        <v>25</v>
      </c>
      <c r="J15" s="5"/>
      <c r="K15" s="5"/>
      <c r="L15" s="5"/>
      <c r="M15" s="5"/>
      <c r="N15" s="5"/>
      <c r="O15" s="28"/>
      <c r="Q15" s="35"/>
    </row>
    <row r="16" spans="1:39" x14ac:dyDescent="0.3">
      <c r="A16" s="33"/>
      <c r="C16" s="27"/>
      <c r="D16" s="9" t="s">
        <v>30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28"/>
      <c r="Q16" s="35"/>
    </row>
    <row r="17" spans="1:17" ht="19.5" thickBot="1" x14ac:dyDescent="0.35">
      <c r="A17" s="33"/>
      <c r="C17" s="27"/>
      <c r="D17" s="5"/>
      <c r="E17" s="10">
        <v>3</v>
      </c>
      <c r="F17" s="11">
        <f t="shared" ref="F17:M17" si="0">E17+0.25</f>
        <v>3.25</v>
      </c>
      <c r="G17" s="11">
        <f t="shared" si="0"/>
        <v>3.5</v>
      </c>
      <c r="H17" s="11">
        <f t="shared" si="0"/>
        <v>3.75</v>
      </c>
      <c r="I17" s="11">
        <f t="shared" si="0"/>
        <v>4</v>
      </c>
      <c r="J17" s="11">
        <f t="shared" si="0"/>
        <v>4.25</v>
      </c>
      <c r="K17" s="11">
        <f t="shared" si="0"/>
        <v>4.5</v>
      </c>
      <c r="L17" s="11">
        <f t="shared" si="0"/>
        <v>4.75</v>
      </c>
      <c r="M17" s="11">
        <f t="shared" si="0"/>
        <v>5</v>
      </c>
      <c r="N17" s="5"/>
      <c r="O17" s="28"/>
      <c r="Q17" s="35"/>
    </row>
    <row r="18" spans="1:17" x14ac:dyDescent="0.3">
      <c r="A18" s="33"/>
      <c r="C18" s="27"/>
      <c r="D18" s="43">
        <v>0.11</v>
      </c>
      <c r="E18" s="16">
        <f>(($D$18*$F$9*(1-$F$10))-$F$8-$F$11)-((E17*$L$9*(1-$L$10))-$L$8-$L$11)</f>
        <v>-2</v>
      </c>
      <c r="F18" s="17">
        <f t="shared" ref="F18:M18" si="1">(($D$18*$F$9*(1-$F$10))-$F$8-$F$11)-((F17*$L$9*(1-$L$10))-$L$8-$L$11)</f>
        <v>-40</v>
      </c>
      <c r="G18" s="17">
        <f t="shared" si="1"/>
        <v>-78</v>
      </c>
      <c r="H18" s="17">
        <f t="shared" si="1"/>
        <v>-116</v>
      </c>
      <c r="I18" s="17">
        <f t="shared" si="1"/>
        <v>-154</v>
      </c>
      <c r="J18" s="17">
        <f t="shared" si="1"/>
        <v>-192</v>
      </c>
      <c r="K18" s="17">
        <f t="shared" si="1"/>
        <v>-230</v>
      </c>
      <c r="L18" s="17">
        <f t="shared" si="1"/>
        <v>-268</v>
      </c>
      <c r="M18" s="18">
        <f t="shared" si="1"/>
        <v>-306</v>
      </c>
      <c r="N18" s="5"/>
      <c r="O18" s="28"/>
      <c r="Q18" s="35"/>
    </row>
    <row r="19" spans="1:17" x14ac:dyDescent="0.3">
      <c r="A19" s="33"/>
      <c r="C19" s="27"/>
      <c r="D19" s="44">
        <f>D18+0.0025</f>
        <v>0.1125</v>
      </c>
      <c r="E19" s="19">
        <f t="shared" ref="E19:M19" si="2">(($D$19*$F$9*(1-$F$10))-$F$8-$F$11)-((E17*$L$9*(1-$L$10))-$L$8-$L$11)</f>
        <v>14</v>
      </c>
      <c r="F19" s="12">
        <f t="shared" si="2"/>
        <v>-24</v>
      </c>
      <c r="G19" s="12">
        <f t="shared" si="2"/>
        <v>-62</v>
      </c>
      <c r="H19" s="12">
        <f t="shared" si="2"/>
        <v>-100</v>
      </c>
      <c r="I19" s="12">
        <f t="shared" si="2"/>
        <v>-138</v>
      </c>
      <c r="J19" s="12">
        <f t="shared" si="2"/>
        <v>-176</v>
      </c>
      <c r="K19" s="12">
        <f t="shared" si="2"/>
        <v>-214</v>
      </c>
      <c r="L19" s="12">
        <f t="shared" si="2"/>
        <v>-252</v>
      </c>
      <c r="M19" s="20">
        <f t="shared" si="2"/>
        <v>-290</v>
      </c>
      <c r="N19" s="5"/>
      <c r="O19" s="28"/>
      <c r="Q19" s="35"/>
    </row>
    <row r="20" spans="1:17" x14ac:dyDescent="0.3">
      <c r="A20" s="33"/>
      <c r="C20" s="27"/>
      <c r="D20" s="44">
        <f t="shared" ref="D20:D33" si="3">D19+0.0025</f>
        <v>0.115</v>
      </c>
      <c r="E20" s="19">
        <f t="shared" ref="E20:M20" si="4">(($D$20*$F$9*(1-$F$10))-$F$8-$F$11)-((E17*$L$9*(1-$L$10))-$L$8-$L$11)</f>
        <v>30</v>
      </c>
      <c r="F20" s="12">
        <f t="shared" si="4"/>
        <v>-8</v>
      </c>
      <c r="G20" s="12">
        <f t="shared" si="4"/>
        <v>-46</v>
      </c>
      <c r="H20" s="12">
        <f t="shared" si="4"/>
        <v>-84</v>
      </c>
      <c r="I20" s="12">
        <f t="shared" si="4"/>
        <v>-122</v>
      </c>
      <c r="J20" s="12">
        <f t="shared" si="4"/>
        <v>-160</v>
      </c>
      <c r="K20" s="12">
        <f t="shared" si="4"/>
        <v>-198</v>
      </c>
      <c r="L20" s="12">
        <f t="shared" si="4"/>
        <v>-236</v>
      </c>
      <c r="M20" s="20">
        <f t="shared" si="4"/>
        <v>-274</v>
      </c>
      <c r="N20" s="5"/>
      <c r="O20" s="28"/>
      <c r="Q20" s="35"/>
    </row>
    <row r="21" spans="1:17" x14ac:dyDescent="0.3">
      <c r="A21" s="33"/>
      <c r="C21" s="27"/>
      <c r="D21" s="44">
        <f t="shared" si="3"/>
        <v>0.11750000000000001</v>
      </c>
      <c r="E21" s="19">
        <f t="shared" ref="E21:M21" si="5">(($D$21*$F$9*(1-$F$10))-$F$8-$F$11)-((E17*$L$9*(1-$L$10))-$L$8-$L$11)</f>
        <v>46.000000000000114</v>
      </c>
      <c r="F21" s="12">
        <f t="shared" si="5"/>
        <v>8.0000000000001137</v>
      </c>
      <c r="G21" s="12">
        <f t="shared" si="5"/>
        <v>-29.999999999999886</v>
      </c>
      <c r="H21" s="12">
        <f t="shared" si="5"/>
        <v>-67.999999999999886</v>
      </c>
      <c r="I21" s="12">
        <f t="shared" si="5"/>
        <v>-105.99999999999989</v>
      </c>
      <c r="J21" s="12">
        <f t="shared" si="5"/>
        <v>-143.99999999999989</v>
      </c>
      <c r="K21" s="12">
        <f t="shared" si="5"/>
        <v>-181.99999999999989</v>
      </c>
      <c r="L21" s="12">
        <f t="shared" si="5"/>
        <v>-219.99999999999989</v>
      </c>
      <c r="M21" s="20">
        <f t="shared" si="5"/>
        <v>-257.99999999999989</v>
      </c>
      <c r="N21" s="5"/>
      <c r="O21" s="28"/>
      <c r="Q21" s="35"/>
    </row>
    <row r="22" spans="1:17" x14ac:dyDescent="0.3">
      <c r="A22" s="33"/>
      <c r="C22" s="27"/>
      <c r="D22" s="44">
        <f t="shared" si="3"/>
        <v>0.12000000000000001</v>
      </c>
      <c r="E22" s="19">
        <f t="shared" ref="E22:M22" si="6">(($D$22*$F$9*(1-$F$10))-$F$8-$F$11)-((E17*$L$9*(1-$L$10))-$L$8-$L$11)</f>
        <v>62.000000000000114</v>
      </c>
      <c r="F22" s="12">
        <f t="shared" si="6"/>
        <v>24.000000000000114</v>
      </c>
      <c r="G22" s="12">
        <f t="shared" si="6"/>
        <v>-13.999999999999886</v>
      </c>
      <c r="H22" s="12">
        <f t="shared" si="6"/>
        <v>-51.999999999999886</v>
      </c>
      <c r="I22" s="12">
        <f t="shared" si="6"/>
        <v>-89.999999999999886</v>
      </c>
      <c r="J22" s="12">
        <f t="shared" si="6"/>
        <v>-127.99999999999989</v>
      </c>
      <c r="K22" s="12">
        <f t="shared" si="6"/>
        <v>-165.99999999999989</v>
      </c>
      <c r="L22" s="12">
        <f t="shared" si="6"/>
        <v>-203.99999999999989</v>
      </c>
      <c r="M22" s="20">
        <f t="shared" si="6"/>
        <v>-241.99999999999989</v>
      </c>
      <c r="N22" s="5"/>
      <c r="O22" s="28"/>
      <c r="Q22" s="35"/>
    </row>
    <row r="23" spans="1:17" x14ac:dyDescent="0.3">
      <c r="A23" s="33"/>
      <c r="C23" s="27"/>
      <c r="D23" s="44">
        <f t="shared" si="3"/>
        <v>0.12250000000000001</v>
      </c>
      <c r="E23" s="19">
        <f t="shared" ref="E23:M23" si="7">(($D$23*$F$9*(1-$F$10))-$F$8-$F$11)-((E17*$L$9*(1-$L$10))-$L$8-$L$11)</f>
        <v>78.000000000000114</v>
      </c>
      <c r="F23" s="12">
        <f t="shared" si="7"/>
        <v>40.000000000000114</v>
      </c>
      <c r="G23" s="12">
        <f t="shared" si="7"/>
        <v>2.0000000000001137</v>
      </c>
      <c r="H23" s="12">
        <f t="shared" si="7"/>
        <v>-35.999999999999886</v>
      </c>
      <c r="I23" s="12">
        <f t="shared" si="7"/>
        <v>-73.999999999999886</v>
      </c>
      <c r="J23" s="12">
        <f t="shared" si="7"/>
        <v>-111.99999999999989</v>
      </c>
      <c r="K23" s="12">
        <f t="shared" si="7"/>
        <v>-149.99999999999989</v>
      </c>
      <c r="L23" s="12">
        <f t="shared" si="7"/>
        <v>-187.99999999999989</v>
      </c>
      <c r="M23" s="20">
        <f t="shared" si="7"/>
        <v>-225.99999999999989</v>
      </c>
      <c r="N23" s="5"/>
      <c r="O23" s="28"/>
      <c r="Q23" s="35"/>
    </row>
    <row r="24" spans="1:17" x14ac:dyDescent="0.3">
      <c r="A24" s="33"/>
      <c r="C24" s="27"/>
      <c r="D24" s="44">
        <f t="shared" si="3"/>
        <v>0.125</v>
      </c>
      <c r="E24" s="19">
        <f t="shared" ref="E24:M24" si="8">(($D$24*$F$9*(1-$F$10))-$F$8-$F$11)-((E17*$L$9*(1-$L$10))-$L$8-$L$11)</f>
        <v>94</v>
      </c>
      <c r="F24" s="12">
        <f t="shared" si="8"/>
        <v>56</v>
      </c>
      <c r="G24" s="12">
        <f t="shared" si="8"/>
        <v>18</v>
      </c>
      <c r="H24" s="12">
        <f t="shared" si="8"/>
        <v>-20</v>
      </c>
      <c r="I24" s="12">
        <f t="shared" si="8"/>
        <v>-58</v>
      </c>
      <c r="J24" s="12">
        <f t="shared" si="8"/>
        <v>-96</v>
      </c>
      <c r="K24" s="12">
        <f t="shared" si="8"/>
        <v>-134</v>
      </c>
      <c r="L24" s="12">
        <f t="shared" si="8"/>
        <v>-172</v>
      </c>
      <c r="M24" s="20">
        <f t="shared" si="8"/>
        <v>-210</v>
      </c>
      <c r="N24" s="5"/>
      <c r="O24" s="28"/>
      <c r="Q24" s="35"/>
    </row>
    <row r="25" spans="1:17" x14ac:dyDescent="0.3">
      <c r="A25" s="33"/>
      <c r="C25" s="27"/>
      <c r="D25" s="44">
        <f t="shared" si="3"/>
        <v>0.1275</v>
      </c>
      <c r="E25" s="19">
        <f t="shared" ref="E25:M25" si="9">(($D$25*$F$9*(1-$F$10))-$F$8-$F$11)-((E17*$L$9*(1-$L$10))-$L$8-$L$11)</f>
        <v>110</v>
      </c>
      <c r="F25" s="12">
        <f t="shared" si="9"/>
        <v>72</v>
      </c>
      <c r="G25" s="12">
        <f t="shared" si="9"/>
        <v>34</v>
      </c>
      <c r="H25" s="12">
        <f t="shared" si="9"/>
        <v>-4</v>
      </c>
      <c r="I25" s="12">
        <f t="shared" si="9"/>
        <v>-42</v>
      </c>
      <c r="J25" s="12">
        <f t="shared" si="9"/>
        <v>-80</v>
      </c>
      <c r="K25" s="12">
        <f t="shared" si="9"/>
        <v>-118</v>
      </c>
      <c r="L25" s="12">
        <f t="shared" si="9"/>
        <v>-156</v>
      </c>
      <c r="M25" s="20">
        <f t="shared" si="9"/>
        <v>-194</v>
      </c>
      <c r="N25" s="5"/>
      <c r="O25" s="28"/>
      <c r="Q25" s="35"/>
    </row>
    <row r="26" spans="1:17" x14ac:dyDescent="0.3">
      <c r="A26" s="33"/>
      <c r="C26" s="27"/>
      <c r="D26" s="44">
        <f t="shared" si="3"/>
        <v>0.13</v>
      </c>
      <c r="E26" s="19">
        <f t="shared" ref="E26:M26" si="10">(($D$26*$F$9*(1-$F$10))-$F$8-$F$11)-((E17*$L$9*(1-$L$10))-$L$8-$L$11)</f>
        <v>126</v>
      </c>
      <c r="F26" s="12">
        <f t="shared" si="10"/>
        <v>88</v>
      </c>
      <c r="G26" s="12">
        <f t="shared" si="10"/>
        <v>50</v>
      </c>
      <c r="H26" s="12">
        <f t="shared" si="10"/>
        <v>12</v>
      </c>
      <c r="I26" s="12">
        <f t="shared" si="10"/>
        <v>-26</v>
      </c>
      <c r="J26" s="12">
        <f t="shared" si="10"/>
        <v>-64</v>
      </c>
      <c r="K26" s="12">
        <f t="shared" si="10"/>
        <v>-102</v>
      </c>
      <c r="L26" s="12">
        <f t="shared" si="10"/>
        <v>-140</v>
      </c>
      <c r="M26" s="20">
        <f t="shared" si="10"/>
        <v>-178</v>
      </c>
      <c r="N26" s="5"/>
      <c r="O26" s="28"/>
      <c r="Q26" s="35"/>
    </row>
    <row r="27" spans="1:17" x14ac:dyDescent="0.3">
      <c r="A27" s="33"/>
      <c r="C27" s="27"/>
      <c r="D27" s="44">
        <f t="shared" si="3"/>
        <v>0.13250000000000001</v>
      </c>
      <c r="E27" s="19">
        <f t="shared" ref="E27:M27" si="11">(($D$27*$F$9*(1-$F$10))-$F$8-$F$11)-((E17*$L$9*(1-$L$10))-$L$8-$L$11)</f>
        <v>142</v>
      </c>
      <c r="F27" s="12">
        <f t="shared" si="11"/>
        <v>104</v>
      </c>
      <c r="G27" s="12">
        <f t="shared" si="11"/>
        <v>66</v>
      </c>
      <c r="H27" s="12">
        <f t="shared" si="11"/>
        <v>28</v>
      </c>
      <c r="I27" s="12">
        <f t="shared" si="11"/>
        <v>-10</v>
      </c>
      <c r="J27" s="12">
        <f t="shared" si="11"/>
        <v>-48</v>
      </c>
      <c r="K27" s="12">
        <f t="shared" si="11"/>
        <v>-86</v>
      </c>
      <c r="L27" s="12">
        <f t="shared" si="11"/>
        <v>-124</v>
      </c>
      <c r="M27" s="20">
        <f t="shared" si="11"/>
        <v>-162</v>
      </c>
      <c r="N27" s="5"/>
      <c r="O27" s="28"/>
      <c r="Q27" s="35"/>
    </row>
    <row r="28" spans="1:17" x14ac:dyDescent="0.3">
      <c r="A28" s="33"/>
      <c r="C28" s="27"/>
      <c r="D28" s="44">
        <f t="shared" si="3"/>
        <v>0.13500000000000001</v>
      </c>
      <c r="E28" s="19">
        <f t="shared" ref="E28:M28" si="12">(($D$28*$F$9*(1-$F$10))-$F$8-$F$11)-((E17*$L$9*(1-$L$10))-$L$8-$L$11)</f>
        <v>158</v>
      </c>
      <c r="F28" s="12">
        <f t="shared" si="12"/>
        <v>120</v>
      </c>
      <c r="G28" s="12">
        <f t="shared" si="12"/>
        <v>82</v>
      </c>
      <c r="H28" s="12">
        <f t="shared" si="12"/>
        <v>44</v>
      </c>
      <c r="I28" s="12">
        <f t="shared" si="12"/>
        <v>6</v>
      </c>
      <c r="J28" s="12">
        <f t="shared" si="12"/>
        <v>-32</v>
      </c>
      <c r="K28" s="12">
        <f t="shared" si="12"/>
        <v>-70</v>
      </c>
      <c r="L28" s="12">
        <f t="shared" si="12"/>
        <v>-108</v>
      </c>
      <c r="M28" s="20">
        <f t="shared" si="12"/>
        <v>-146</v>
      </c>
      <c r="N28" s="5"/>
      <c r="O28" s="28"/>
      <c r="Q28" s="35"/>
    </row>
    <row r="29" spans="1:17" x14ac:dyDescent="0.3">
      <c r="A29" s="33"/>
      <c r="C29" s="27"/>
      <c r="D29" s="44">
        <f t="shared" si="3"/>
        <v>0.13750000000000001</v>
      </c>
      <c r="E29" s="19">
        <f t="shared" ref="E29:M29" si="13">(($D$29*$F$9*(1-$F$10))-$F$8-$F$11)-((E17*$L$9*(1-$L$10))-$L$8-$L$11)</f>
        <v>174</v>
      </c>
      <c r="F29" s="12">
        <f t="shared" si="13"/>
        <v>136</v>
      </c>
      <c r="G29" s="12">
        <f t="shared" si="13"/>
        <v>98</v>
      </c>
      <c r="H29" s="12">
        <f t="shared" si="13"/>
        <v>60</v>
      </c>
      <c r="I29" s="12">
        <f t="shared" si="13"/>
        <v>22</v>
      </c>
      <c r="J29" s="12">
        <f t="shared" si="13"/>
        <v>-16</v>
      </c>
      <c r="K29" s="12">
        <f t="shared" si="13"/>
        <v>-54</v>
      </c>
      <c r="L29" s="12">
        <f t="shared" si="13"/>
        <v>-92</v>
      </c>
      <c r="M29" s="20">
        <f t="shared" si="13"/>
        <v>-130</v>
      </c>
      <c r="N29" s="5"/>
      <c r="O29" s="28"/>
      <c r="Q29" s="35"/>
    </row>
    <row r="30" spans="1:17" x14ac:dyDescent="0.3">
      <c r="A30" s="33"/>
      <c r="C30" s="27"/>
      <c r="D30" s="44">
        <f t="shared" si="3"/>
        <v>0.14000000000000001</v>
      </c>
      <c r="E30" s="19">
        <f t="shared" ref="E30:M30" si="14">(($D$30*$F$9*(1-$F$10))-$F$8-$F$11)-((E17*$L$9*(1-$L$10))-$L$8-$L$11)</f>
        <v>190</v>
      </c>
      <c r="F30" s="12">
        <f t="shared" si="14"/>
        <v>152</v>
      </c>
      <c r="G30" s="12">
        <f t="shared" si="14"/>
        <v>114</v>
      </c>
      <c r="H30" s="12">
        <f t="shared" si="14"/>
        <v>76</v>
      </c>
      <c r="I30" s="12">
        <f t="shared" si="14"/>
        <v>38</v>
      </c>
      <c r="J30" s="12">
        <f t="shared" si="14"/>
        <v>0</v>
      </c>
      <c r="K30" s="12">
        <f t="shared" si="14"/>
        <v>-38</v>
      </c>
      <c r="L30" s="12">
        <f t="shared" si="14"/>
        <v>-76</v>
      </c>
      <c r="M30" s="20">
        <f t="shared" si="14"/>
        <v>-114</v>
      </c>
      <c r="N30" s="5"/>
      <c r="O30" s="28"/>
      <c r="Q30" s="35"/>
    </row>
    <row r="31" spans="1:17" x14ac:dyDescent="0.3">
      <c r="A31" s="33"/>
      <c r="C31" s="27"/>
      <c r="D31" s="44">
        <f t="shared" si="3"/>
        <v>0.14250000000000002</v>
      </c>
      <c r="E31" s="19">
        <f t="shared" ref="E31:M31" si="15">(($D$31*$F$9*(1-$F$10))-$F$8-$F$11)-((E17*$L$9*(1-$L$10))-$L$8-$L$11)</f>
        <v>206.00000000000023</v>
      </c>
      <c r="F31" s="12">
        <f t="shared" si="15"/>
        <v>168.00000000000023</v>
      </c>
      <c r="G31" s="12">
        <f t="shared" si="15"/>
        <v>130.00000000000023</v>
      </c>
      <c r="H31" s="12">
        <f t="shared" si="15"/>
        <v>92.000000000000227</v>
      </c>
      <c r="I31" s="12">
        <f t="shared" si="15"/>
        <v>54.000000000000227</v>
      </c>
      <c r="J31" s="12">
        <f t="shared" si="15"/>
        <v>16.000000000000227</v>
      </c>
      <c r="K31" s="12">
        <f t="shared" si="15"/>
        <v>-21.999999999999773</v>
      </c>
      <c r="L31" s="12">
        <f t="shared" si="15"/>
        <v>-59.999999999999773</v>
      </c>
      <c r="M31" s="20">
        <f t="shared" si="15"/>
        <v>-97.999999999999773</v>
      </c>
      <c r="N31" s="5"/>
      <c r="O31" s="28"/>
      <c r="Q31" s="35"/>
    </row>
    <row r="32" spans="1:17" x14ac:dyDescent="0.3">
      <c r="A32" s="33"/>
      <c r="C32" s="27"/>
      <c r="D32" s="44">
        <f t="shared" si="3"/>
        <v>0.14500000000000002</v>
      </c>
      <c r="E32" s="19">
        <f t="shared" ref="E32:M32" si="16">(($D$32*$F$9*(1-$F$10))-$F$8-$F$11)-((E17*$L$9*(1-$L$10))-$L$8-$L$11)</f>
        <v>222.00000000000023</v>
      </c>
      <c r="F32" s="12">
        <f t="shared" si="16"/>
        <v>184.00000000000023</v>
      </c>
      <c r="G32" s="12">
        <f t="shared" si="16"/>
        <v>146.00000000000023</v>
      </c>
      <c r="H32" s="12">
        <f t="shared" si="16"/>
        <v>108.00000000000023</v>
      </c>
      <c r="I32" s="12">
        <f t="shared" si="16"/>
        <v>70.000000000000227</v>
      </c>
      <c r="J32" s="12">
        <f t="shared" si="16"/>
        <v>32.000000000000227</v>
      </c>
      <c r="K32" s="12">
        <f t="shared" si="16"/>
        <v>-5.9999999999997726</v>
      </c>
      <c r="L32" s="12">
        <f t="shared" si="16"/>
        <v>-43.999999999999773</v>
      </c>
      <c r="M32" s="20">
        <f t="shared" si="16"/>
        <v>-81.999999999999773</v>
      </c>
      <c r="N32" s="5"/>
      <c r="O32" s="28"/>
      <c r="Q32" s="35"/>
    </row>
    <row r="33" spans="1:17" ht="19.5" thickBot="1" x14ac:dyDescent="0.35">
      <c r="A33" s="33"/>
      <c r="C33" s="27"/>
      <c r="D33" s="44">
        <f t="shared" si="3"/>
        <v>0.14750000000000002</v>
      </c>
      <c r="E33" s="21">
        <f t="shared" ref="E33:M33" si="17">(($D$33*$F$9*(1-$F$10))-$F$8-$F$11)-((E17*$L$9*(1-$L$10))-$L$8-$L$11)</f>
        <v>238.00000000000023</v>
      </c>
      <c r="F33" s="22">
        <f t="shared" si="17"/>
        <v>200.00000000000023</v>
      </c>
      <c r="G33" s="22">
        <f t="shared" si="17"/>
        <v>162.00000000000023</v>
      </c>
      <c r="H33" s="22">
        <f t="shared" si="17"/>
        <v>124.00000000000023</v>
      </c>
      <c r="I33" s="22">
        <f t="shared" si="17"/>
        <v>86.000000000000227</v>
      </c>
      <c r="J33" s="22">
        <f t="shared" si="17"/>
        <v>48.000000000000227</v>
      </c>
      <c r="K33" s="22">
        <f t="shared" si="17"/>
        <v>10.000000000000227</v>
      </c>
      <c r="L33" s="22">
        <f t="shared" si="17"/>
        <v>-27.999999999999773</v>
      </c>
      <c r="M33" s="23">
        <f t="shared" si="17"/>
        <v>-65.999999999999773</v>
      </c>
      <c r="N33" s="5"/>
      <c r="O33" s="28"/>
      <c r="Q33" s="35"/>
    </row>
    <row r="34" spans="1:17" ht="19.5" thickBot="1" x14ac:dyDescent="0.35">
      <c r="A34" s="33"/>
      <c r="C34" s="29"/>
      <c r="D34" s="30"/>
      <c r="E34" s="38" t="s">
        <v>37</v>
      </c>
      <c r="F34" s="30"/>
      <c r="G34" s="30"/>
      <c r="H34" s="30"/>
      <c r="I34" s="30"/>
      <c r="J34" s="30"/>
      <c r="K34" s="30"/>
      <c r="L34" s="30"/>
      <c r="M34" s="30"/>
      <c r="N34" s="30"/>
      <c r="O34" s="31"/>
      <c r="Q34" s="35"/>
    </row>
    <row r="35" spans="1:17" x14ac:dyDescent="0.3">
      <c r="A35" s="33"/>
      <c r="Q35" s="35"/>
    </row>
    <row r="36" spans="1:17" x14ac:dyDescent="0.3">
      <c r="A36" s="33"/>
      <c r="C36" s="37" t="s">
        <v>19</v>
      </c>
      <c r="Q36" s="35"/>
    </row>
    <row r="37" spans="1:17" x14ac:dyDescent="0.3">
      <c r="A37" s="33"/>
      <c r="C37" s="37" t="s">
        <v>20</v>
      </c>
      <c r="Q37" s="35"/>
    </row>
    <row r="38" spans="1:17" x14ac:dyDescent="0.3">
      <c r="A38" s="33"/>
      <c r="C38" s="37" t="s">
        <v>21</v>
      </c>
      <c r="Q38" s="35"/>
    </row>
    <row r="39" spans="1:17" x14ac:dyDescent="0.3">
      <c r="A39" s="33"/>
      <c r="Q39" s="35"/>
    </row>
    <row r="40" spans="1:17" x14ac:dyDescent="0.3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5"/>
      <c r="P40" s="35"/>
      <c r="Q40" s="35"/>
    </row>
  </sheetData>
  <conditionalFormatting sqref="E18">
    <cfRule type="cellIs" dxfId="71" priority="40" operator="greaterThan">
      <formula>0</formula>
    </cfRule>
    <cfRule type="colorScale" priority="41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18:M33">
    <cfRule type="cellIs" dxfId="70" priority="37" operator="greaterThan">
      <formula>0</formula>
    </cfRule>
    <cfRule type="cellIs" dxfId="69" priority="39" operator="greaterThan">
      <formula>0</formula>
    </cfRule>
  </conditionalFormatting>
  <conditionalFormatting sqref="E18:M33">
    <cfRule type="cellIs" dxfId="68" priority="35" operator="greaterThan">
      <formula>0</formula>
    </cfRule>
  </conditionalFormatting>
  <conditionalFormatting sqref="F18">
    <cfRule type="cellIs" dxfId="67" priority="33" operator="greaterThan">
      <formula>0</formula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66" priority="31" operator="greaterThan">
      <formula>0</formula>
    </cfRule>
    <cfRule type="colorScale" priority="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65" priority="29" operator="greaterThan">
      <formula>0</formula>
    </cfRule>
    <cfRule type="colorScale" priority="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64" priority="27" operator="greaterThan">
      <formula>0</formula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63" priority="25" operator="greaterThan">
      <formula>0</formula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62" priority="23" operator="greaterThan">
      <formula>0</formula>
    </cfRule>
    <cfRule type="colorScale" priority="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61" priority="21" operator="greaterThan">
      <formula>0</formula>
    </cfRule>
    <cfRule type="colorScale" priority="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60" priority="19" operator="greaterThan">
      <formula>0</formula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59" priority="17" operator="greaterThan">
      <formula>0</formula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">
    <cfRule type="cellIs" dxfId="58" priority="15" operator="greaterThan">
      <formula>0</formula>
    </cfRule>
    <cfRule type="colorScale" priority="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57" priority="13" operator="greaterThan">
      <formula>0</formula>
    </cfRule>
    <cfRule type="colorScale" priority="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56" priority="11" operator="greaterThan">
      <formula>0</formula>
    </cfRule>
    <cfRule type="colorScale" priority="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55" priority="9" operator="greaterThan">
      <formula>0</formula>
    </cfRule>
    <cfRule type="colorScale" priority="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54" priority="7" operator="greaterThan">
      <formula>0</formula>
    </cfRule>
    <cfRule type="colorScale" priority="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53" priority="5" operator="greaterThan">
      <formula>0</formula>
    </cfRule>
    <cfRule type="colorScale" priority="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52" priority="3" operator="greaterThan">
      <formula>0</formula>
    </cfRule>
    <cfRule type="colorScale" priority="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51" priority="1" operator="greaterThan">
      <formula>0</formula>
    </cfRule>
    <cfRule type="colorScale" priority="2">
      <colorScale>
        <cfvo type="num" val="&quot;if &lt; 0&quot;"/>
        <cfvo type="max"/>
        <color theme="8" tint="0.79998168889431442"/>
        <color rgb="FFFFEF9C"/>
      </colorScale>
    </cfRule>
  </conditionalFormatting>
  <pageMargins left="0.7" right="0.7" top="0.75" bottom="0.75" header="0.3" footer="0.3"/>
  <pageSetup scale="6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M40"/>
  <sheetViews>
    <sheetView zoomScale="75" zoomScaleNormal="75" workbookViewId="0">
      <selection activeCell="O2" sqref="O2"/>
    </sheetView>
  </sheetViews>
  <sheetFormatPr defaultRowHeight="18.75" x14ac:dyDescent="0.3"/>
  <cols>
    <col min="1" max="1" width="4.140625" style="1" customWidth="1"/>
    <col min="2" max="2" width="9.140625" style="1"/>
    <col min="3" max="3" width="12.85546875" style="1" bestFit="1" customWidth="1"/>
    <col min="4" max="4" width="10.5703125" style="1" bestFit="1" customWidth="1"/>
    <col min="5" max="5" width="10.7109375" style="1" customWidth="1"/>
    <col min="6" max="6" width="12.42578125" style="1" customWidth="1"/>
    <col min="7" max="7" width="12.7109375" style="1" customWidth="1"/>
    <col min="8" max="8" width="11.7109375" style="1" customWidth="1"/>
    <col min="9" max="9" width="12.85546875" style="1" customWidth="1"/>
    <col min="10" max="10" width="12.28515625" style="1" bestFit="1" customWidth="1"/>
    <col min="11" max="11" width="11.85546875" style="1" customWidth="1"/>
    <col min="12" max="13" width="12.85546875" style="1" bestFit="1" customWidth="1"/>
    <col min="14" max="14" width="9.5703125" style="1" customWidth="1"/>
    <col min="16" max="16" width="9.28515625" bestFit="1" customWidth="1"/>
    <col min="17" max="17" width="3.5703125" customWidth="1"/>
    <col min="18" max="18" width="12.140625" customWidth="1"/>
    <col min="19" max="19" width="11.42578125" customWidth="1"/>
    <col min="20" max="20" width="11.28515625" customWidth="1"/>
    <col min="21" max="21" width="10" customWidth="1"/>
    <col min="22" max="22" width="11.140625" customWidth="1"/>
    <col min="23" max="23" width="12" customWidth="1"/>
    <col min="24" max="24" width="10.5703125" customWidth="1"/>
    <col min="25" max="25" width="12.85546875" customWidth="1"/>
    <col min="26" max="26" width="12.5703125" customWidth="1"/>
    <col min="27" max="27" width="12" customWidth="1"/>
    <col min="28" max="28" width="11.140625" customWidth="1"/>
    <col min="29" max="29" width="14.28515625" customWidth="1"/>
    <col min="30" max="31" width="12.5703125" customWidth="1"/>
    <col min="32" max="32" width="13.140625" customWidth="1"/>
    <col min="33" max="33" width="12.28515625" customWidth="1"/>
    <col min="34" max="34" width="10.5703125" customWidth="1"/>
    <col min="35" max="35" width="11.28515625" customWidth="1"/>
    <col min="36" max="36" width="12" customWidth="1"/>
    <col min="37" max="37" width="10.28515625" customWidth="1"/>
    <col min="38" max="38" width="10.7109375" customWidth="1"/>
    <col min="39" max="39" width="12.42578125" customWidth="1"/>
  </cols>
  <sheetData>
    <row r="1" spans="1:39" x14ac:dyDescent="0.3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3">
      <c r="A2" s="33"/>
      <c r="C2" s="2" t="s">
        <v>11</v>
      </c>
      <c r="D2" s="2"/>
      <c r="F2" s="2"/>
      <c r="G2" s="2"/>
      <c r="I2" s="2"/>
      <c r="J2" s="2"/>
      <c r="L2" s="3"/>
      <c r="O2" s="4" t="s">
        <v>38</v>
      </c>
      <c r="P2" s="2"/>
      <c r="Q2" s="34"/>
      <c r="R2" s="1"/>
      <c r="S2" s="2"/>
      <c r="T2" s="2"/>
      <c r="U2" s="1"/>
      <c r="V2" s="2"/>
      <c r="W2" s="2"/>
      <c r="X2" s="1"/>
      <c r="Y2" s="3"/>
      <c r="Z2" s="4"/>
      <c r="AA2" s="1"/>
      <c r="AB2" s="1"/>
      <c r="AC2" s="2"/>
      <c r="AD2" s="2"/>
      <c r="AE2" s="1"/>
      <c r="AF2" s="2"/>
      <c r="AG2" s="2"/>
      <c r="AH2" s="1"/>
      <c r="AI2" s="2"/>
      <c r="AJ2" s="2"/>
      <c r="AK2" s="1"/>
      <c r="AL2" s="3"/>
      <c r="AM2" s="4"/>
    </row>
    <row r="3" spans="1:39" x14ac:dyDescent="0.3">
      <c r="A3" s="33"/>
      <c r="C3" s="2" t="s">
        <v>17</v>
      </c>
      <c r="Q3" s="35"/>
    </row>
    <row r="4" spans="1:39" x14ac:dyDescent="0.3">
      <c r="A4" s="33"/>
      <c r="C4" s="2" t="s">
        <v>18</v>
      </c>
      <c r="Q4" s="35"/>
    </row>
    <row r="5" spans="1:39" ht="19.5" thickBot="1" x14ac:dyDescent="0.35">
      <c r="A5" s="33"/>
      <c r="Q5" s="35"/>
    </row>
    <row r="6" spans="1:39" ht="21" x14ac:dyDescent="0.35">
      <c r="A6" s="33"/>
      <c r="C6" s="24"/>
      <c r="D6" s="25"/>
      <c r="E6" s="25"/>
      <c r="F6" s="25"/>
      <c r="G6" s="25"/>
      <c r="H6" s="25"/>
      <c r="I6" s="36" t="s">
        <v>35</v>
      </c>
      <c r="J6" s="25"/>
      <c r="K6" s="25"/>
      <c r="L6" s="25"/>
      <c r="M6" s="25"/>
      <c r="N6" s="25"/>
      <c r="O6" s="26"/>
      <c r="Q6" s="35"/>
    </row>
    <row r="7" spans="1:39" x14ac:dyDescent="0.3">
      <c r="A7" s="33"/>
      <c r="C7" s="27"/>
      <c r="D7" s="5"/>
      <c r="E7" s="5"/>
      <c r="F7" s="5"/>
      <c r="G7" s="5"/>
      <c r="H7" s="5"/>
      <c r="I7" s="6"/>
      <c r="J7" s="5"/>
      <c r="K7" s="7" t="s">
        <v>24</v>
      </c>
      <c r="L7" s="10">
        <v>9</v>
      </c>
      <c r="M7" s="5" t="s">
        <v>23</v>
      </c>
      <c r="N7" s="5"/>
      <c r="O7" s="28"/>
      <c r="Q7" s="35"/>
    </row>
    <row r="8" spans="1:39" x14ac:dyDescent="0.3">
      <c r="A8" s="33"/>
      <c r="C8" s="27"/>
      <c r="D8" s="5"/>
      <c r="E8" s="7" t="s">
        <v>27</v>
      </c>
      <c r="F8" s="39">
        <v>770</v>
      </c>
      <c r="G8" s="5" t="s">
        <v>3</v>
      </c>
      <c r="H8" s="5"/>
      <c r="I8" s="5"/>
      <c r="J8" s="5"/>
      <c r="K8" s="7" t="s">
        <v>4</v>
      </c>
      <c r="L8" s="39">
        <v>415</v>
      </c>
      <c r="M8" s="5" t="s">
        <v>3</v>
      </c>
      <c r="N8" s="5"/>
      <c r="O8" s="28"/>
      <c r="Q8" s="35"/>
    </row>
    <row r="9" spans="1:39" x14ac:dyDescent="0.3">
      <c r="A9" s="33"/>
      <c r="C9" s="27"/>
      <c r="D9" s="5"/>
      <c r="E9" s="7"/>
      <c r="F9" s="40"/>
      <c r="G9" s="5"/>
      <c r="H9" s="5"/>
      <c r="I9" s="5"/>
      <c r="J9" s="5"/>
      <c r="K9" s="7" t="s">
        <v>14</v>
      </c>
      <c r="L9" s="40">
        <v>65</v>
      </c>
      <c r="M9" s="5" t="s">
        <v>1</v>
      </c>
      <c r="N9" s="5"/>
      <c r="O9" s="28"/>
      <c r="Q9" s="35"/>
    </row>
    <row r="10" spans="1:39" x14ac:dyDescent="0.3">
      <c r="A10" s="33"/>
      <c r="C10" s="27"/>
      <c r="D10" s="5"/>
      <c r="E10" s="7" t="s">
        <v>28</v>
      </c>
      <c r="F10" s="41">
        <v>0.2</v>
      </c>
      <c r="G10" s="5" t="s">
        <v>6</v>
      </c>
      <c r="H10" s="5"/>
      <c r="I10" s="5"/>
      <c r="J10" s="5"/>
      <c r="K10" s="7" t="s">
        <v>15</v>
      </c>
      <c r="L10" s="41">
        <v>0.2</v>
      </c>
      <c r="M10" s="5" t="s">
        <v>6</v>
      </c>
      <c r="N10" s="5"/>
      <c r="O10" s="28"/>
      <c r="Q10" s="35"/>
    </row>
    <row r="11" spans="1:39" x14ac:dyDescent="0.3">
      <c r="A11" s="33"/>
      <c r="C11" s="27"/>
      <c r="D11" s="5"/>
      <c r="E11" s="7" t="s">
        <v>29</v>
      </c>
      <c r="F11" s="39">
        <v>0</v>
      </c>
      <c r="G11" s="5" t="s">
        <v>3</v>
      </c>
      <c r="H11" s="5"/>
      <c r="I11" s="5"/>
      <c r="J11" s="5"/>
      <c r="K11" s="7" t="s">
        <v>16</v>
      </c>
      <c r="L11" s="39">
        <v>0</v>
      </c>
      <c r="M11" s="5" t="s">
        <v>3</v>
      </c>
      <c r="N11" s="5"/>
      <c r="O11" s="28"/>
      <c r="Q11" s="35"/>
    </row>
    <row r="12" spans="1:39" x14ac:dyDescent="0.3">
      <c r="A12" s="33"/>
      <c r="C12" s="27"/>
      <c r="D12" s="5"/>
      <c r="E12" s="7"/>
      <c r="F12" s="15" t="str">
        <f>IF(F13+F14&gt;1,"Either share rent value or cash rent value must be zero!","  ")</f>
        <v xml:space="preserve">  </v>
      </c>
      <c r="G12" s="5"/>
      <c r="H12" s="5"/>
      <c r="I12" s="5"/>
      <c r="J12" s="5"/>
      <c r="K12" s="7"/>
      <c r="L12" s="15" t="str">
        <f>IF(L13+L14&gt;1,"Either share rent value or cash rent value must be zero!","  ")</f>
        <v xml:space="preserve">  </v>
      </c>
      <c r="M12" s="5"/>
      <c r="N12" s="5"/>
      <c r="O12" s="28"/>
      <c r="Q12" s="35"/>
    </row>
    <row r="13" spans="1:39" hidden="1" x14ac:dyDescent="0.3">
      <c r="A13" s="33"/>
      <c r="C13" s="27"/>
      <c r="D13" s="5"/>
      <c r="E13" s="7" t="s">
        <v>8</v>
      </c>
      <c r="F13" s="14">
        <f>IF(F10&gt;0,1,0)</f>
        <v>1</v>
      </c>
      <c r="G13" s="5"/>
      <c r="H13" s="5"/>
      <c r="I13" s="5"/>
      <c r="J13" s="5"/>
      <c r="K13" s="7" t="s">
        <v>15</v>
      </c>
      <c r="L13" s="14">
        <f>IF(L10&gt;0,1,0)</f>
        <v>1</v>
      </c>
      <c r="M13" s="5"/>
      <c r="N13" s="5"/>
      <c r="O13" s="28"/>
      <c r="Q13" s="35"/>
    </row>
    <row r="14" spans="1:39" hidden="1" x14ac:dyDescent="0.3">
      <c r="A14" s="33"/>
      <c r="C14" s="27"/>
      <c r="D14" s="5"/>
      <c r="E14" s="7" t="s">
        <v>7</v>
      </c>
      <c r="F14" s="14">
        <f>IF(F11&gt;0,1,0)</f>
        <v>0</v>
      </c>
      <c r="G14" s="5"/>
      <c r="H14" s="5"/>
      <c r="I14" s="5"/>
      <c r="J14" s="7"/>
      <c r="K14" s="7" t="s">
        <v>16</v>
      </c>
      <c r="L14" s="14">
        <f>IF(L11&gt;0,1,0)</f>
        <v>0</v>
      </c>
      <c r="M14" s="5"/>
      <c r="N14" s="5"/>
      <c r="O14" s="28"/>
      <c r="Q14" s="35"/>
    </row>
    <row r="15" spans="1:39" x14ac:dyDescent="0.3">
      <c r="A15" s="33"/>
      <c r="C15" s="27"/>
      <c r="D15" s="5"/>
      <c r="E15" s="5"/>
      <c r="F15" s="13"/>
      <c r="G15" s="5"/>
      <c r="H15" s="32"/>
      <c r="I15" s="8" t="s">
        <v>31</v>
      </c>
      <c r="J15" s="5"/>
      <c r="K15" s="5"/>
      <c r="L15" s="5"/>
      <c r="M15" s="5"/>
      <c r="N15" s="5"/>
      <c r="O15" s="28"/>
      <c r="Q15" s="35"/>
    </row>
    <row r="16" spans="1:39" x14ac:dyDescent="0.3">
      <c r="A16" s="33"/>
      <c r="C16" s="27"/>
      <c r="D16" s="9" t="s">
        <v>30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28"/>
      <c r="Q16" s="35"/>
    </row>
    <row r="17" spans="1:17" ht="19.5" thickBot="1" x14ac:dyDescent="0.35">
      <c r="A17" s="33"/>
      <c r="C17" s="27"/>
      <c r="D17" s="5"/>
      <c r="E17" s="40">
        <v>8000</v>
      </c>
      <c r="F17" s="42">
        <f t="shared" ref="F17:M17" si="0">E17+50</f>
        <v>8050</v>
      </c>
      <c r="G17" s="42">
        <f t="shared" si="0"/>
        <v>8100</v>
      </c>
      <c r="H17" s="42">
        <f t="shared" si="0"/>
        <v>8150</v>
      </c>
      <c r="I17" s="42">
        <f t="shared" si="0"/>
        <v>8200</v>
      </c>
      <c r="J17" s="42">
        <f t="shared" si="0"/>
        <v>8250</v>
      </c>
      <c r="K17" s="42">
        <f t="shared" si="0"/>
        <v>8300</v>
      </c>
      <c r="L17" s="42">
        <f t="shared" si="0"/>
        <v>8350</v>
      </c>
      <c r="M17" s="42">
        <f t="shared" si="0"/>
        <v>8400</v>
      </c>
      <c r="N17" s="14"/>
      <c r="O17" s="28"/>
      <c r="Q17" s="35"/>
    </row>
    <row r="18" spans="1:17" x14ac:dyDescent="0.3">
      <c r="A18" s="33"/>
      <c r="C18" s="27"/>
      <c r="D18" s="43">
        <v>0.11</v>
      </c>
      <c r="E18" s="16">
        <f t="shared" ref="E18:M18" si="1">(($D$18*E17*(1-$F$10))-$F$8-$F$11)-(($L$7*$L$9*(1-$L$10))-$L$8-$L$11)</f>
        <v>-119</v>
      </c>
      <c r="F18" s="17">
        <f t="shared" si="1"/>
        <v>-114.59999999999991</v>
      </c>
      <c r="G18" s="17">
        <f t="shared" si="1"/>
        <v>-110.19999999999993</v>
      </c>
      <c r="H18" s="17">
        <f t="shared" si="1"/>
        <v>-105.79999999999995</v>
      </c>
      <c r="I18" s="17">
        <f t="shared" si="1"/>
        <v>-101.39999999999998</v>
      </c>
      <c r="J18" s="17">
        <f t="shared" si="1"/>
        <v>-97</v>
      </c>
      <c r="K18" s="17">
        <f t="shared" si="1"/>
        <v>-92.599999999999909</v>
      </c>
      <c r="L18" s="17">
        <f t="shared" si="1"/>
        <v>-88.199999999999932</v>
      </c>
      <c r="M18" s="18">
        <f t="shared" si="1"/>
        <v>-83.799999999999955</v>
      </c>
      <c r="N18" s="5"/>
      <c r="O18" s="28"/>
      <c r="Q18" s="35"/>
    </row>
    <row r="19" spans="1:17" x14ac:dyDescent="0.3">
      <c r="A19" s="33"/>
      <c r="C19" s="27"/>
      <c r="D19" s="44">
        <f>D18+0.0025</f>
        <v>0.1125</v>
      </c>
      <c r="E19" s="19">
        <f t="shared" ref="E19:M19" si="2">(($D$19*E17*(1-$F$10))-$F$8-$F$11)-(($L$7*$L$9*(1-$L$10))-$L$8-$L$11)</f>
        <v>-103</v>
      </c>
      <c r="F19" s="12">
        <f t="shared" si="2"/>
        <v>-98.5</v>
      </c>
      <c r="G19" s="12">
        <f t="shared" si="2"/>
        <v>-94</v>
      </c>
      <c r="H19" s="12">
        <f t="shared" si="2"/>
        <v>-89.5</v>
      </c>
      <c r="I19" s="12">
        <f t="shared" si="2"/>
        <v>-85</v>
      </c>
      <c r="J19" s="12">
        <f t="shared" si="2"/>
        <v>-80.5</v>
      </c>
      <c r="K19" s="12">
        <f t="shared" si="2"/>
        <v>-76</v>
      </c>
      <c r="L19" s="12">
        <f t="shared" si="2"/>
        <v>-71.5</v>
      </c>
      <c r="M19" s="20">
        <f t="shared" si="2"/>
        <v>-67</v>
      </c>
      <c r="N19" s="5"/>
      <c r="O19" s="28"/>
      <c r="Q19" s="35"/>
    </row>
    <row r="20" spans="1:17" x14ac:dyDescent="0.3">
      <c r="A20" s="33"/>
      <c r="C20" s="27"/>
      <c r="D20" s="44">
        <f t="shared" ref="D20:D33" si="3">D19+0.0025</f>
        <v>0.115</v>
      </c>
      <c r="E20" s="19">
        <f t="shared" ref="E20:M20" si="4">(($D$20*E17*(1-$F$10))-$F$8-$F$11)-(($L$7*$L$9*(1-$L$10))-$L$8-$L$11)</f>
        <v>-87</v>
      </c>
      <c r="F20" s="12">
        <f t="shared" si="4"/>
        <v>-82.399999999999977</v>
      </c>
      <c r="G20" s="12">
        <f t="shared" si="4"/>
        <v>-77.799999999999955</v>
      </c>
      <c r="H20" s="12">
        <f t="shared" si="4"/>
        <v>-73.199999999999932</v>
      </c>
      <c r="I20" s="12">
        <f t="shared" si="4"/>
        <v>-68.599999999999909</v>
      </c>
      <c r="J20" s="12">
        <f t="shared" si="4"/>
        <v>-64</v>
      </c>
      <c r="K20" s="12">
        <f t="shared" si="4"/>
        <v>-59.399999999999977</v>
      </c>
      <c r="L20" s="12">
        <f t="shared" si="4"/>
        <v>-54.799999999999955</v>
      </c>
      <c r="M20" s="20">
        <f t="shared" si="4"/>
        <v>-50.199999999999932</v>
      </c>
      <c r="N20" s="5"/>
      <c r="O20" s="28"/>
      <c r="Q20" s="35"/>
    </row>
    <row r="21" spans="1:17" x14ac:dyDescent="0.3">
      <c r="A21" s="33"/>
      <c r="C21" s="27"/>
      <c r="D21" s="44">
        <f t="shared" si="3"/>
        <v>0.11750000000000001</v>
      </c>
      <c r="E21" s="19">
        <f t="shared" ref="E21:M21" si="5">(($D$21*E17*(1-$F$10))-$F$8-$F$11)-(($L$7*$L$9*(1-$L$10))-$L$8-$L$11)</f>
        <v>-70.999999999999886</v>
      </c>
      <c r="F21" s="12">
        <f t="shared" si="5"/>
        <v>-66.299999999999841</v>
      </c>
      <c r="G21" s="12">
        <f t="shared" si="5"/>
        <v>-61.599999999999909</v>
      </c>
      <c r="H21" s="12">
        <f t="shared" si="5"/>
        <v>-56.899999999999864</v>
      </c>
      <c r="I21" s="12">
        <f t="shared" si="5"/>
        <v>-52.199999999999818</v>
      </c>
      <c r="J21" s="12">
        <f t="shared" si="5"/>
        <v>-47.499999999999886</v>
      </c>
      <c r="K21" s="12">
        <f t="shared" si="5"/>
        <v>-42.799999999999841</v>
      </c>
      <c r="L21" s="12">
        <f t="shared" si="5"/>
        <v>-38.099999999999909</v>
      </c>
      <c r="M21" s="20">
        <f t="shared" si="5"/>
        <v>-33.399999999999864</v>
      </c>
      <c r="N21" s="5"/>
      <c r="O21" s="28"/>
      <c r="Q21" s="35"/>
    </row>
    <row r="22" spans="1:17" x14ac:dyDescent="0.3">
      <c r="A22" s="33"/>
      <c r="C22" s="27"/>
      <c r="D22" s="44">
        <f t="shared" si="3"/>
        <v>0.12000000000000001</v>
      </c>
      <c r="E22" s="19">
        <f t="shared" ref="E22:M22" si="6">(($D$22*E17*(1-$F$10))-$F$8-$F$11)-(($L$7*$L$9*(1-$L$10))-$L$8-$L$11)</f>
        <v>-54.999999999999886</v>
      </c>
      <c r="F22" s="12">
        <f t="shared" si="6"/>
        <v>-50.199999999999818</v>
      </c>
      <c r="G22" s="12">
        <f t="shared" si="6"/>
        <v>-45.399999999999864</v>
      </c>
      <c r="H22" s="12">
        <f t="shared" si="6"/>
        <v>-40.599999999999909</v>
      </c>
      <c r="I22" s="12">
        <f t="shared" si="6"/>
        <v>-35.799999999999841</v>
      </c>
      <c r="J22" s="12">
        <f t="shared" si="6"/>
        <v>-30.999999999999886</v>
      </c>
      <c r="K22" s="12">
        <f t="shared" si="6"/>
        <v>-26.199999999999818</v>
      </c>
      <c r="L22" s="12">
        <f t="shared" si="6"/>
        <v>-21.399999999999864</v>
      </c>
      <c r="M22" s="20">
        <f t="shared" si="6"/>
        <v>-16.599999999999909</v>
      </c>
      <c r="N22" s="5"/>
      <c r="O22" s="28"/>
      <c r="Q22" s="35"/>
    </row>
    <row r="23" spans="1:17" x14ac:dyDescent="0.3">
      <c r="A23" s="33"/>
      <c r="C23" s="27"/>
      <c r="D23" s="44">
        <f t="shared" si="3"/>
        <v>0.12250000000000001</v>
      </c>
      <c r="E23" s="19">
        <f t="shared" ref="E23:M23" si="7">(($D$23*E17*(1-$F$10))-$F$8-$F$11)-(($L$7*$L$9*(1-$L$10))-$L$8-$L$11)</f>
        <v>-38.999999999999886</v>
      </c>
      <c r="F23" s="12">
        <f t="shared" si="7"/>
        <v>-34.099999999999909</v>
      </c>
      <c r="G23" s="12">
        <f>(($D$23*G17*(1-$F$10))-$F$8-$F$11)-(($L$7*$L$9*(1-$L$10))-$L$8-$L$11)</f>
        <v>-29.199999999999818</v>
      </c>
      <c r="H23" s="12">
        <f t="shared" si="7"/>
        <v>-24.299999999999841</v>
      </c>
      <c r="I23" s="12">
        <f t="shared" si="7"/>
        <v>-19.399999999999864</v>
      </c>
      <c r="J23" s="12">
        <f t="shared" si="7"/>
        <v>-14.499999999999886</v>
      </c>
      <c r="K23" s="12">
        <f t="shared" si="7"/>
        <v>-9.5999999999999091</v>
      </c>
      <c r="L23" s="12">
        <f t="shared" si="7"/>
        <v>-4.6999999999998181</v>
      </c>
      <c r="M23" s="20">
        <f t="shared" si="7"/>
        <v>0.20000000000004547</v>
      </c>
      <c r="N23" s="5"/>
      <c r="O23" s="28"/>
      <c r="Q23" s="35"/>
    </row>
    <row r="24" spans="1:17" x14ac:dyDescent="0.3">
      <c r="A24" s="33"/>
      <c r="C24" s="27"/>
      <c r="D24" s="44">
        <f t="shared" si="3"/>
        <v>0.125</v>
      </c>
      <c r="E24" s="19">
        <f t="shared" ref="E24:M24" si="8">(($D$24*E17*(1-$F$10))-$F$8-$F$11)-(($L$7*$L$9*(1-$L$10))-$L$8-$L$11)</f>
        <v>-23</v>
      </c>
      <c r="F24" s="12">
        <f t="shared" si="8"/>
        <v>-18</v>
      </c>
      <c r="G24" s="12">
        <f t="shared" si="8"/>
        <v>-13</v>
      </c>
      <c r="H24" s="12">
        <f t="shared" si="8"/>
        <v>-8</v>
      </c>
      <c r="I24" s="12">
        <f t="shared" si="8"/>
        <v>-3</v>
      </c>
      <c r="J24" s="12">
        <f t="shared" si="8"/>
        <v>2</v>
      </c>
      <c r="K24" s="12">
        <f t="shared" si="8"/>
        <v>7</v>
      </c>
      <c r="L24" s="12">
        <f t="shared" si="8"/>
        <v>12</v>
      </c>
      <c r="M24" s="20">
        <f t="shared" si="8"/>
        <v>17</v>
      </c>
      <c r="N24" s="5"/>
      <c r="O24" s="28"/>
      <c r="Q24" s="35"/>
    </row>
    <row r="25" spans="1:17" x14ac:dyDescent="0.3">
      <c r="A25" s="33"/>
      <c r="C25" s="27"/>
      <c r="D25" s="44">
        <f t="shared" si="3"/>
        <v>0.1275</v>
      </c>
      <c r="E25" s="19">
        <f t="shared" ref="E25:M25" si="9">(($D$25*E17*(1-$F$10))-$F$8-$F$11)-(($L$7*$L$9*(1-$L$10))-$L$8-$L$11)</f>
        <v>-7</v>
      </c>
      <c r="F25" s="12">
        <f t="shared" si="9"/>
        <v>-1.8999999999999773</v>
      </c>
      <c r="G25" s="12">
        <f t="shared" si="9"/>
        <v>3.2000000000000455</v>
      </c>
      <c r="H25" s="12">
        <f t="shared" si="9"/>
        <v>8.3000000000000682</v>
      </c>
      <c r="I25" s="12">
        <f t="shared" si="9"/>
        <v>13.400000000000091</v>
      </c>
      <c r="J25" s="12">
        <f t="shared" si="9"/>
        <v>18.5</v>
      </c>
      <c r="K25" s="12">
        <f t="shared" si="9"/>
        <v>23.600000000000023</v>
      </c>
      <c r="L25" s="12">
        <f t="shared" si="9"/>
        <v>28.700000000000045</v>
      </c>
      <c r="M25" s="20">
        <f t="shared" si="9"/>
        <v>33.800000000000068</v>
      </c>
      <c r="N25" s="5"/>
      <c r="O25" s="28"/>
      <c r="Q25" s="35"/>
    </row>
    <row r="26" spans="1:17" x14ac:dyDescent="0.3">
      <c r="A26" s="33"/>
      <c r="C26" s="27"/>
      <c r="D26" s="44">
        <f t="shared" si="3"/>
        <v>0.13</v>
      </c>
      <c r="E26" s="19">
        <f t="shared" ref="E26:M26" si="10">(($D$26*E17*(1-$F$10))-$F$8-$F$11)-(($L$7*$L$9*(1-$L$10))-$L$8-$L$11)</f>
        <v>9</v>
      </c>
      <c r="F26" s="12">
        <f t="shared" si="10"/>
        <v>14.200000000000045</v>
      </c>
      <c r="G26" s="12">
        <f t="shared" si="10"/>
        <v>19.400000000000091</v>
      </c>
      <c r="H26" s="12">
        <f t="shared" si="10"/>
        <v>24.600000000000023</v>
      </c>
      <c r="I26" s="12">
        <f t="shared" si="10"/>
        <v>29.800000000000068</v>
      </c>
      <c r="J26" s="12">
        <f t="shared" si="10"/>
        <v>35</v>
      </c>
      <c r="K26" s="12">
        <f t="shared" si="10"/>
        <v>40.200000000000045</v>
      </c>
      <c r="L26" s="12">
        <f t="shared" si="10"/>
        <v>45.400000000000091</v>
      </c>
      <c r="M26" s="20">
        <f t="shared" si="10"/>
        <v>50.600000000000023</v>
      </c>
      <c r="N26" s="5"/>
      <c r="O26" s="28"/>
      <c r="Q26" s="35"/>
    </row>
    <row r="27" spans="1:17" x14ac:dyDescent="0.3">
      <c r="A27" s="33"/>
      <c r="C27" s="27"/>
      <c r="D27" s="44">
        <f t="shared" si="3"/>
        <v>0.13250000000000001</v>
      </c>
      <c r="E27" s="19">
        <f t="shared" ref="E27:M27" si="11">(($D$27*E17*(1-$F$10))-$F$8-$F$11)-(($L$7*$L$9*(1-$L$10))-$L$8-$L$11)</f>
        <v>25</v>
      </c>
      <c r="F27" s="12">
        <f t="shared" si="11"/>
        <v>30.300000000000068</v>
      </c>
      <c r="G27" s="12">
        <f t="shared" si="11"/>
        <v>35.600000000000023</v>
      </c>
      <c r="H27" s="12">
        <f t="shared" si="11"/>
        <v>40.900000000000091</v>
      </c>
      <c r="I27" s="12">
        <f t="shared" si="11"/>
        <v>46.200000000000045</v>
      </c>
      <c r="J27" s="12">
        <f t="shared" si="11"/>
        <v>51.5</v>
      </c>
      <c r="K27" s="12">
        <f t="shared" si="11"/>
        <v>56.800000000000068</v>
      </c>
      <c r="L27" s="12">
        <f t="shared" si="11"/>
        <v>62.100000000000023</v>
      </c>
      <c r="M27" s="20">
        <f t="shared" si="11"/>
        <v>67.400000000000091</v>
      </c>
      <c r="N27" s="5"/>
      <c r="O27" s="28"/>
      <c r="Q27" s="35"/>
    </row>
    <row r="28" spans="1:17" x14ac:dyDescent="0.3">
      <c r="A28" s="33"/>
      <c r="C28" s="27"/>
      <c r="D28" s="44">
        <f t="shared" si="3"/>
        <v>0.13500000000000001</v>
      </c>
      <c r="E28" s="19">
        <f t="shared" ref="E28:M28" si="12">(($D$28*E17*(1-$F$10))-$F$8-$F$11)-(($L$7*$L$9*(1-$L$10))-$L$8-$L$11)</f>
        <v>41</v>
      </c>
      <c r="F28" s="12">
        <f t="shared" si="12"/>
        <v>46.400000000000091</v>
      </c>
      <c r="G28" s="12">
        <f t="shared" si="12"/>
        <v>51.800000000000068</v>
      </c>
      <c r="H28" s="12">
        <f t="shared" si="12"/>
        <v>57.200000000000045</v>
      </c>
      <c r="I28" s="12">
        <f t="shared" si="12"/>
        <v>62.600000000000023</v>
      </c>
      <c r="J28" s="12">
        <f t="shared" si="12"/>
        <v>68</v>
      </c>
      <c r="K28" s="12">
        <f t="shared" si="12"/>
        <v>73.400000000000091</v>
      </c>
      <c r="L28" s="12">
        <f t="shared" si="12"/>
        <v>78.800000000000068</v>
      </c>
      <c r="M28" s="20">
        <f t="shared" si="12"/>
        <v>84.200000000000045</v>
      </c>
      <c r="N28" s="5"/>
      <c r="O28" s="28"/>
      <c r="Q28" s="35"/>
    </row>
    <row r="29" spans="1:17" x14ac:dyDescent="0.3">
      <c r="A29" s="33"/>
      <c r="C29" s="27"/>
      <c r="D29" s="44">
        <f t="shared" si="3"/>
        <v>0.13750000000000001</v>
      </c>
      <c r="E29" s="19">
        <f t="shared" ref="E29:M29" si="13">(($D$29*E17*(1-$F$10))-$F$8-$F$11)-(($L$7*$L$9*(1-$L$10))-$L$8-$L$11)</f>
        <v>57</v>
      </c>
      <c r="F29" s="12">
        <f t="shared" si="13"/>
        <v>62.5</v>
      </c>
      <c r="G29" s="12">
        <f t="shared" si="13"/>
        <v>68</v>
      </c>
      <c r="H29" s="12">
        <f t="shared" si="13"/>
        <v>73.5</v>
      </c>
      <c r="I29" s="12">
        <f t="shared" si="13"/>
        <v>79</v>
      </c>
      <c r="J29" s="12">
        <f t="shared" si="13"/>
        <v>84.5</v>
      </c>
      <c r="K29" s="12">
        <f t="shared" si="13"/>
        <v>90</v>
      </c>
      <c r="L29" s="12">
        <f t="shared" si="13"/>
        <v>95.5</v>
      </c>
      <c r="M29" s="20">
        <f t="shared" si="13"/>
        <v>101</v>
      </c>
      <c r="N29" s="5"/>
      <c r="O29" s="28"/>
      <c r="Q29" s="35"/>
    </row>
    <row r="30" spans="1:17" x14ac:dyDescent="0.3">
      <c r="A30" s="33"/>
      <c r="C30" s="27"/>
      <c r="D30" s="44">
        <f t="shared" si="3"/>
        <v>0.14000000000000001</v>
      </c>
      <c r="E30" s="19">
        <f t="shared" ref="E30:M30" si="14">(($D$30*E17*(1-$F$10))-$F$8-$F$11)-(($L$7*$L$9*(1-$L$10))-$L$8-$L$11)</f>
        <v>73</v>
      </c>
      <c r="F30" s="12">
        <f t="shared" si="14"/>
        <v>78.600000000000023</v>
      </c>
      <c r="G30" s="12">
        <f t="shared" si="14"/>
        <v>84.200000000000045</v>
      </c>
      <c r="H30" s="12">
        <f t="shared" si="14"/>
        <v>89.800000000000068</v>
      </c>
      <c r="I30" s="12">
        <f t="shared" si="14"/>
        <v>95.400000000000091</v>
      </c>
      <c r="J30" s="12">
        <f t="shared" si="14"/>
        <v>101</v>
      </c>
      <c r="K30" s="12">
        <f t="shared" si="14"/>
        <v>106.60000000000002</v>
      </c>
      <c r="L30" s="12">
        <f t="shared" si="14"/>
        <v>112.20000000000005</v>
      </c>
      <c r="M30" s="20">
        <f t="shared" si="14"/>
        <v>117.80000000000007</v>
      </c>
      <c r="N30" s="5"/>
      <c r="O30" s="28"/>
      <c r="Q30" s="35"/>
    </row>
    <row r="31" spans="1:17" x14ac:dyDescent="0.3">
      <c r="A31" s="33"/>
      <c r="C31" s="27"/>
      <c r="D31" s="44">
        <f t="shared" si="3"/>
        <v>0.14250000000000002</v>
      </c>
      <c r="E31" s="19">
        <f t="shared" ref="E31:M31" si="15">(($D$31*E17*(1-$F$10))-$F$8-$F$11)-(($L$7*$L$9*(1-$L$10))-$L$8-$L$11)</f>
        <v>89.000000000000227</v>
      </c>
      <c r="F31" s="12">
        <f t="shared" si="15"/>
        <v>94.700000000000273</v>
      </c>
      <c r="G31" s="12">
        <f t="shared" si="15"/>
        <v>100.4000000000002</v>
      </c>
      <c r="H31" s="12">
        <f t="shared" si="15"/>
        <v>106.10000000000025</v>
      </c>
      <c r="I31" s="12">
        <f t="shared" si="15"/>
        <v>111.80000000000018</v>
      </c>
      <c r="J31" s="12">
        <f t="shared" si="15"/>
        <v>117.50000000000023</v>
      </c>
      <c r="K31" s="12">
        <f t="shared" si="15"/>
        <v>123.20000000000027</v>
      </c>
      <c r="L31" s="12">
        <f t="shared" si="15"/>
        <v>128.9000000000002</v>
      </c>
      <c r="M31" s="20">
        <f t="shared" si="15"/>
        <v>134.60000000000025</v>
      </c>
      <c r="N31" s="5"/>
      <c r="O31" s="28"/>
      <c r="Q31" s="35"/>
    </row>
    <row r="32" spans="1:17" x14ac:dyDescent="0.3">
      <c r="A32" s="33"/>
      <c r="C32" s="27"/>
      <c r="D32" s="44">
        <f t="shared" si="3"/>
        <v>0.14500000000000002</v>
      </c>
      <c r="E32" s="19">
        <f t="shared" ref="E32:M32" si="16">(($D$32*E17*(1-$F$10))-$F$8-$F$11)-(($L$7*$L$9*(1-$L$10))-$L$8-$L$11)</f>
        <v>105.00000000000023</v>
      </c>
      <c r="F32" s="12">
        <f t="shared" si="16"/>
        <v>110.80000000000018</v>
      </c>
      <c r="G32" s="12">
        <f t="shared" si="16"/>
        <v>116.60000000000025</v>
      </c>
      <c r="H32" s="12">
        <f t="shared" si="16"/>
        <v>122.4000000000002</v>
      </c>
      <c r="I32" s="12">
        <f t="shared" si="16"/>
        <v>128.20000000000027</v>
      </c>
      <c r="J32" s="12">
        <f t="shared" si="16"/>
        <v>134.00000000000023</v>
      </c>
      <c r="K32" s="12">
        <f t="shared" si="16"/>
        <v>139.80000000000018</v>
      </c>
      <c r="L32" s="12">
        <f t="shared" si="16"/>
        <v>145.60000000000025</v>
      </c>
      <c r="M32" s="20">
        <f t="shared" si="16"/>
        <v>151.4000000000002</v>
      </c>
      <c r="N32" s="5"/>
      <c r="O32" s="28"/>
      <c r="Q32" s="35"/>
    </row>
    <row r="33" spans="1:17" ht="19.5" thickBot="1" x14ac:dyDescent="0.35">
      <c r="A33" s="33"/>
      <c r="C33" s="27"/>
      <c r="D33" s="44">
        <f t="shared" si="3"/>
        <v>0.14750000000000002</v>
      </c>
      <c r="E33" s="21">
        <f t="shared" ref="E33:M33" si="17">(($D$33*E17*(1-$F$10))-$F$8-$F$11)-(($L$7*$L$9*(1-$L$10))-$L$8-$L$11)</f>
        <v>121.00000000000023</v>
      </c>
      <c r="F33" s="22">
        <f t="shared" si="17"/>
        <v>126.9000000000002</v>
      </c>
      <c r="G33" s="22">
        <f t="shared" si="17"/>
        <v>132.80000000000018</v>
      </c>
      <c r="H33" s="22">
        <f t="shared" si="17"/>
        <v>138.70000000000027</v>
      </c>
      <c r="I33" s="22">
        <f t="shared" si="17"/>
        <v>144.60000000000025</v>
      </c>
      <c r="J33" s="22">
        <f t="shared" si="17"/>
        <v>150.50000000000023</v>
      </c>
      <c r="K33" s="22">
        <f t="shared" si="17"/>
        <v>156.4000000000002</v>
      </c>
      <c r="L33" s="22">
        <f t="shared" si="17"/>
        <v>162.30000000000018</v>
      </c>
      <c r="M33" s="23">
        <f t="shared" si="17"/>
        <v>168.20000000000027</v>
      </c>
      <c r="N33" s="5"/>
      <c r="O33" s="28"/>
      <c r="Q33" s="35"/>
    </row>
    <row r="34" spans="1:17" ht="19.5" thickBot="1" x14ac:dyDescent="0.35">
      <c r="A34" s="33"/>
      <c r="C34" s="29"/>
      <c r="D34" s="30"/>
      <c r="E34" s="38" t="s">
        <v>36</v>
      </c>
      <c r="F34" s="30"/>
      <c r="G34" s="30"/>
      <c r="H34" s="30"/>
      <c r="I34" s="30"/>
      <c r="J34" s="30"/>
      <c r="K34" s="30"/>
      <c r="L34" s="30"/>
      <c r="M34" s="30"/>
      <c r="N34" s="30"/>
      <c r="O34" s="31"/>
      <c r="Q34" s="35"/>
    </row>
    <row r="35" spans="1:17" x14ac:dyDescent="0.3">
      <c r="A35" s="33"/>
      <c r="Q35" s="35"/>
    </row>
    <row r="36" spans="1:17" x14ac:dyDescent="0.3">
      <c r="A36" s="33"/>
      <c r="C36" s="37" t="s">
        <v>19</v>
      </c>
      <c r="Q36" s="35"/>
    </row>
    <row r="37" spans="1:17" x14ac:dyDescent="0.3">
      <c r="A37" s="33"/>
      <c r="C37" s="37" t="s">
        <v>20</v>
      </c>
      <c r="Q37" s="35"/>
    </row>
    <row r="38" spans="1:17" x14ac:dyDescent="0.3">
      <c r="A38" s="33"/>
      <c r="C38" s="37" t="s">
        <v>21</v>
      </c>
      <c r="Q38" s="35"/>
    </row>
    <row r="39" spans="1:17" x14ac:dyDescent="0.3">
      <c r="A39" s="33"/>
      <c r="Q39" s="35"/>
    </row>
    <row r="40" spans="1:17" x14ac:dyDescent="0.3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5"/>
      <c r="P40" s="35"/>
      <c r="Q40" s="35"/>
    </row>
  </sheetData>
  <conditionalFormatting sqref="E18">
    <cfRule type="cellIs" dxfId="50" priority="56" operator="greaterThan">
      <formula>0</formula>
    </cfRule>
    <cfRule type="colorScale" priority="57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18:M33">
    <cfRule type="cellIs" dxfId="49" priority="54" operator="greaterThan">
      <formula>0</formula>
    </cfRule>
    <cfRule type="cellIs" dxfId="48" priority="55" operator="greaterThan">
      <formula>0</formula>
    </cfRule>
  </conditionalFormatting>
  <conditionalFormatting sqref="E18:M33">
    <cfRule type="cellIs" dxfId="47" priority="53" operator="greaterThan">
      <formula>0</formula>
    </cfRule>
  </conditionalFormatting>
  <conditionalFormatting sqref="F18">
    <cfRule type="cellIs" dxfId="46" priority="51" operator="greaterThan">
      <formula>0</formula>
    </cfRule>
    <cfRule type="colorScale" priority="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45" priority="49" operator="greaterThan">
      <formula>0</formula>
    </cfRule>
    <cfRule type="colorScale" priority="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44" priority="47" operator="greaterThan">
      <formula>0</formula>
    </cfRule>
    <cfRule type="colorScale" priority="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43" priority="45" operator="greaterThan">
      <formula>0</formula>
    </cfRule>
    <cfRule type="colorScale" priority="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42" priority="43" operator="greaterThan">
      <formula>0</formula>
    </cfRule>
    <cfRule type="colorScale" priority="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41" priority="41" operator="greaterThan">
      <formula>0</formula>
    </cfRule>
    <cfRule type="colorScale" priority="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40" priority="39" operator="greaterThan">
      <formula>0</formula>
    </cfRule>
    <cfRule type="colorScale" priority="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39" priority="37" operator="greaterThan">
      <formula>0</formula>
    </cfRule>
    <cfRule type="colorScale" priority="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38" priority="35" operator="greaterThan">
      <formula>0</formula>
    </cfRule>
    <cfRule type="colorScale" priority="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">
    <cfRule type="cellIs" dxfId="37" priority="33" operator="greaterThan">
      <formula>0</formula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36" priority="31" operator="greaterThan">
      <formula>0</formula>
    </cfRule>
    <cfRule type="colorScale" priority="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35" priority="29" operator="greaterThan">
      <formula>0</formula>
    </cfRule>
    <cfRule type="colorScale" priority="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34" priority="27" operator="greaterThan">
      <formula>0</formula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33" priority="25" operator="greaterThan">
      <formula>0</formula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32" priority="23" operator="greaterThan">
      <formula>0</formula>
    </cfRule>
    <cfRule type="colorScale" priority="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31" priority="21" operator="greaterThan">
      <formula>0</formula>
    </cfRule>
    <cfRule type="colorScale" priority="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30" priority="19" operator="greaterThan">
      <formula>0</formula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">
    <cfRule type="cellIs" dxfId="29" priority="17" operator="greaterThan">
      <formula>0</formula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28" priority="15" operator="greaterThan">
      <formula>0</formula>
    </cfRule>
    <cfRule type="colorScale" priority="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27" priority="13" operator="greaterThan">
      <formula>0</formula>
    </cfRule>
    <cfRule type="colorScale" priority="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26" priority="11" operator="greaterThan">
      <formula>0</formula>
    </cfRule>
    <cfRule type="colorScale" priority="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25" priority="9" operator="greaterThan">
      <formula>0</formula>
    </cfRule>
    <cfRule type="colorScale" priority="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24" priority="7" operator="greaterThan">
      <formula>0</formula>
    </cfRule>
    <cfRule type="colorScale" priority="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23" priority="5" operator="greaterThan">
      <formula>0</formula>
    </cfRule>
    <cfRule type="colorScale" priority="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22" priority="3" operator="greaterThan">
      <formula>0</formula>
    </cfRule>
    <cfRule type="colorScale" priority="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21" priority="1" operator="greaterThan">
      <formula>0</formula>
    </cfRule>
    <cfRule type="colorScale" priority="2">
      <colorScale>
        <cfvo type="num" val="&quot;if &lt; 0&quot;"/>
        <cfvo type="max"/>
        <color theme="8" tint="0.79998168889431442"/>
        <color rgb="FFFFEF9C"/>
      </colorScale>
    </cfRule>
  </conditionalFormatting>
  <pageMargins left="0.7" right="0.7" top="0.75" bottom="0.75" header="0.3" footer="0.3"/>
  <pageSetup scale="6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M40"/>
  <sheetViews>
    <sheetView zoomScale="75" zoomScaleNormal="75" workbookViewId="0">
      <selection activeCell="O2" sqref="O2"/>
    </sheetView>
  </sheetViews>
  <sheetFormatPr defaultRowHeight="18.75" x14ac:dyDescent="0.3"/>
  <cols>
    <col min="1" max="1" width="4.140625" style="1" customWidth="1"/>
    <col min="2" max="2" width="9.140625" style="1"/>
    <col min="3" max="3" width="12.85546875" style="1" bestFit="1" customWidth="1"/>
    <col min="4" max="4" width="10.5703125" style="1" bestFit="1" customWidth="1"/>
    <col min="5" max="5" width="10.7109375" style="1" customWidth="1"/>
    <col min="6" max="6" width="12.42578125" style="1" customWidth="1"/>
    <col min="7" max="7" width="12.7109375" style="1" customWidth="1"/>
    <col min="8" max="8" width="11.7109375" style="1" customWidth="1"/>
    <col min="9" max="9" width="12.85546875" style="1" customWidth="1"/>
    <col min="10" max="10" width="12.28515625" style="1" bestFit="1" customWidth="1"/>
    <col min="11" max="11" width="11.85546875" style="1" customWidth="1"/>
    <col min="12" max="13" width="12.85546875" style="1" bestFit="1" customWidth="1"/>
    <col min="14" max="14" width="9.5703125" style="1" customWidth="1"/>
    <col min="16" max="16" width="9.28515625" bestFit="1" customWidth="1"/>
    <col min="17" max="17" width="3.5703125" customWidth="1"/>
    <col min="18" max="18" width="12.140625" customWidth="1"/>
    <col min="19" max="19" width="11.42578125" customWidth="1"/>
    <col min="20" max="20" width="11.28515625" customWidth="1"/>
    <col min="21" max="21" width="10" customWidth="1"/>
    <col min="22" max="22" width="11.140625" customWidth="1"/>
    <col min="23" max="23" width="12" customWidth="1"/>
    <col min="24" max="24" width="10.5703125" customWidth="1"/>
    <col min="25" max="25" width="12.85546875" customWidth="1"/>
    <col min="26" max="26" width="12.5703125" customWidth="1"/>
    <col min="27" max="27" width="12" customWidth="1"/>
    <col min="28" max="28" width="11.140625" customWidth="1"/>
    <col min="29" max="29" width="14.28515625" customWidth="1"/>
    <col min="30" max="31" width="12.5703125" customWidth="1"/>
    <col min="32" max="32" width="13.140625" customWidth="1"/>
    <col min="33" max="33" width="12.28515625" customWidth="1"/>
    <col min="34" max="34" width="10.5703125" customWidth="1"/>
    <col min="35" max="35" width="11.28515625" customWidth="1"/>
    <col min="36" max="36" width="12" customWidth="1"/>
    <col min="37" max="37" width="10.28515625" customWidth="1"/>
    <col min="38" max="38" width="10.7109375" customWidth="1"/>
    <col min="39" max="39" width="12.42578125" customWidth="1"/>
  </cols>
  <sheetData>
    <row r="1" spans="1:39" x14ac:dyDescent="0.3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3">
      <c r="A2" s="33"/>
      <c r="C2" s="2" t="s">
        <v>11</v>
      </c>
      <c r="D2" s="2"/>
      <c r="F2" s="2"/>
      <c r="G2" s="2"/>
      <c r="I2" s="2"/>
      <c r="J2" s="2"/>
      <c r="L2" s="3"/>
      <c r="O2" s="4" t="s">
        <v>38</v>
      </c>
      <c r="P2" s="2"/>
      <c r="Q2" s="34"/>
      <c r="R2" s="1"/>
      <c r="S2" s="2"/>
      <c r="T2" s="2"/>
      <c r="U2" s="1"/>
      <c r="V2" s="2"/>
      <c r="W2" s="2"/>
      <c r="X2" s="1"/>
      <c r="Y2" s="3"/>
      <c r="Z2" s="4"/>
      <c r="AA2" s="1"/>
      <c r="AB2" s="1"/>
      <c r="AC2" s="2"/>
      <c r="AD2" s="2"/>
      <c r="AE2" s="1"/>
      <c r="AF2" s="2"/>
      <c r="AG2" s="2"/>
      <c r="AH2" s="1"/>
      <c r="AI2" s="2"/>
      <c r="AJ2" s="2"/>
      <c r="AK2" s="1"/>
      <c r="AL2" s="3"/>
      <c r="AM2" s="4"/>
    </row>
    <row r="3" spans="1:39" x14ac:dyDescent="0.3">
      <c r="A3" s="33"/>
      <c r="C3" s="2" t="s">
        <v>17</v>
      </c>
      <c r="Q3" s="35"/>
    </row>
    <row r="4" spans="1:39" x14ac:dyDescent="0.3">
      <c r="A4" s="33"/>
      <c r="C4" s="2" t="s">
        <v>18</v>
      </c>
      <c r="Q4" s="35"/>
    </row>
    <row r="5" spans="1:39" ht="19.5" thickBot="1" x14ac:dyDescent="0.35">
      <c r="A5" s="33"/>
      <c r="Q5" s="35"/>
    </row>
    <row r="6" spans="1:39" ht="21" x14ac:dyDescent="0.35">
      <c r="A6" s="33"/>
      <c r="C6" s="24"/>
      <c r="D6" s="25"/>
      <c r="E6" s="25"/>
      <c r="F6" s="25"/>
      <c r="G6" s="25"/>
      <c r="H6" s="25"/>
      <c r="I6" s="36" t="s">
        <v>35</v>
      </c>
      <c r="J6" s="25"/>
      <c r="K6" s="25"/>
      <c r="L6" s="25"/>
      <c r="M6" s="25"/>
      <c r="N6" s="25"/>
      <c r="O6" s="26"/>
      <c r="Q6" s="35"/>
    </row>
    <row r="7" spans="1:39" x14ac:dyDescent="0.3">
      <c r="A7" s="33"/>
      <c r="C7" s="27"/>
      <c r="D7" s="5"/>
      <c r="E7" s="5"/>
      <c r="F7" s="5"/>
      <c r="G7" s="5"/>
      <c r="H7" s="5"/>
      <c r="I7" s="6"/>
      <c r="J7" s="5"/>
      <c r="K7" s="5"/>
      <c r="L7" s="5"/>
      <c r="M7" s="5"/>
      <c r="N7" s="5"/>
      <c r="O7" s="28"/>
      <c r="Q7" s="35"/>
    </row>
    <row r="8" spans="1:39" x14ac:dyDescent="0.3">
      <c r="A8" s="33"/>
      <c r="C8" s="27"/>
      <c r="D8" s="5"/>
      <c r="E8" s="7" t="s">
        <v>27</v>
      </c>
      <c r="F8" s="39">
        <v>770</v>
      </c>
      <c r="G8" s="5" t="s">
        <v>3</v>
      </c>
      <c r="H8" s="5"/>
      <c r="I8" s="5"/>
      <c r="J8" s="5"/>
      <c r="K8" s="7" t="s">
        <v>4</v>
      </c>
      <c r="L8" s="39">
        <v>400</v>
      </c>
      <c r="M8" s="5" t="s">
        <v>3</v>
      </c>
      <c r="N8" s="5"/>
      <c r="O8" s="28"/>
      <c r="Q8" s="35"/>
    </row>
    <row r="9" spans="1:39" x14ac:dyDescent="0.3">
      <c r="A9" s="33"/>
      <c r="C9" s="27"/>
      <c r="D9" s="5"/>
      <c r="E9" s="7" t="s">
        <v>33</v>
      </c>
      <c r="F9" s="40">
        <v>8000</v>
      </c>
      <c r="G9" s="5" t="s">
        <v>0</v>
      </c>
      <c r="H9" s="5"/>
      <c r="I9" s="5"/>
      <c r="J9" s="5"/>
      <c r="K9" s="7" t="s">
        <v>14</v>
      </c>
      <c r="L9" s="40">
        <v>65</v>
      </c>
      <c r="M9" s="5" t="s">
        <v>1</v>
      </c>
      <c r="N9" s="5"/>
      <c r="O9" s="28"/>
      <c r="Q9" s="35"/>
    </row>
    <row r="10" spans="1:39" x14ac:dyDescent="0.3">
      <c r="A10" s="33"/>
      <c r="C10" s="27"/>
      <c r="D10" s="5"/>
      <c r="E10" s="7" t="s">
        <v>28</v>
      </c>
      <c r="F10" s="41">
        <v>0.2</v>
      </c>
      <c r="G10" s="5" t="s">
        <v>6</v>
      </c>
      <c r="H10" s="5"/>
      <c r="I10" s="5"/>
      <c r="J10" s="5"/>
      <c r="K10" s="7" t="s">
        <v>15</v>
      </c>
      <c r="L10" s="41">
        <v>0.2</v>
      </c>
      <c r="M10" s="5" t="s">
        <v>6</v>
      </c>
      <c r="N10" s="5"/>
      <c r="O10" s="28"/>
      <c r="Q10" s="35"/>
    </row>
    <row r="11" spans="1:39" x14ac:dyDescent="0.3">
      <c r="A11" s="33"/>
      <c r="C11" s="27"/>
      <c r="D11" s="5"/>
      <c r="E11" s="7" t="s">
        <v>29</v>
      </c>
      <c r="F11" s="39">
        <v>0</v>
      </c>
      <c r="G11" s="5" t="s">
        <v>3</v>
      </c>
      <c r="H11" s="5"/>
      <c r="I11" s="5"/>
      <c r="J11" s="5"/>
      <c r="K11" s="7" t="s">
        <v>16</v>
      </c>
      <c r="L11" s="39">
        <v>0</v>
      </c>
      <c r="M11" s="5" t="s">
        <v>3</v>
      </c>
      <c r="N11" s="5"/>
      <c r="O11" s="28"/>
      <c r="Q11" s="35"/>
    </row>
    <row r="12" spans="1:39" x14ac:dyDescent="0.3">
      <c r="A12" s="33"/>
      <c r="C12" s="27"/>
      <c r="D12" s="5"/>
      <c r="E12" s="7"/>
      <c r="F12" s="15" t="str">
        <f>IF(F13+F14&gt;1,"Either share rent value or cash rent value must be zero!","  ")</f>
        <v xml:space="preserve">  </v>
      </c>
      <c r="G12" s="5"/>
      <c r="H12" s="5"/>
      <c r="I12" s="5"/>
      <c r="J12" s="5"/>
      <c r="K12" s="7"/>
      <c r="L12" s="15" t="str">
        <f>IF(L13+L14&gt;1,"Either share rent value or cash rent value must be zero!","  ")</f>
        <v xml:space="preserve">  </v>
      </c>
      <c r="M12" s="5"/>
      <c r="N12" s="5"/>
      <c r="O12" s="28"/>
      <c r="Q12" s="35"/>
    </row>
    <row r="13" spans="1:39" hidden="1" x14ac:dyDescent="0.3">
      <c r="A13" s="33"/>
      <c r="C13" s="27"/>
      <c r="D13" s="5"/>
      <c r="E13" s="7" t="s">
        <v>8</v>
      </c>
      <c r="F13" s="14">
        <f>IF(F10&gt;0,1,0)</f>
        <v>1</v>
      </c>
      <c r="G13" s="5"/>
      <c r="H13" s="5"/>
      <c r="I13" s="5"/>
      <c r="J13" s="5"/>
      <c r="K13" s="7" t="s">
        <v>15</v>
      </c>
      <c r="L13" s="14">
        <f>IF(L10&gt;0,1,0)</f>
        <v>1</v>
      </c>
      <c r="M13" s="5"/>
      <c r="N13" s="5"/>
      <c r="O13" s="28"/>
      <c r="Q13" s="35"/>
    </row>
    <row r="14" spans="1:39" hidden="1" x14ac:dyDescent="0.3">
      <c r="A14" s="33"/>
      <c r="C14" s="27"/>
      <c r="D14" s="5"/>
      <c r="E14" s="7" t="s">
        <v>7</v>
      </c>
      <c r="F14" s="14">
        <f>IF(F11&gt;0,1,0)</f>
        <v>0</v>
      </c>
      <c r="G14" s="5"/>
      <c r="H14" s="5"/>
      <c r="I14" s="5"/>
      <c r="J14" s="7"/>
      <c r="K14" s="7" t="s">
        <v>16</v>
      </c>
      <c r="L14" s="14">
        <f>IF(L11&gt;0,1,0)</f>
        <v>0</v>
      </c>
      <c r="M14" s="5"/>
      <c r="N14" s="5"/>
      <c r="O14" s="28"/>
      <c r="Q14" s="35"/>
    </row>
    <row r="15" spans="1:39" x14ac:dyDescent="0.3">
      <c r="A15" s="33"/>
      <c r="C15" s="27"/>
      <c r="D15" s="5"/>
      <c r="E15" s="5"/>
      <c r="F15" s="13"/>
      <c r="G15" s="5"/>
      <c r="H15" s="32"/>
      <c r="I15" s="8" t="s">
        <v>26</v>
      </c>
      <c r="J15" s="5"/>
      <c r="K15" s="5"/>
      <c r="L15" s="5"/>
      <c r="M15" s="5"/>
      <c r="N15" s="5"/>
      <c r="O15" s="28"/>
      <c r="Q15" s="35"/>
    </row>
    <row r="16" spans="1:39" x14ac:dyDescent="0.3">
      <c r="A16" s="33"/>
      <c r="C16" s="27"/>
      <c r="D16" s="9" t="s">
        <v>30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28"/>
      <c r="Q16" s="35"/>
    </row>
    <row r="17" spans="1:17" ht="19.5" thickBot="1" x14ac:dyDescent="0.35">
      <c r="A17" s="33"/>
      <c r="C17" s="27"/>
      <c r="D17" s="5"/>
      <c r="E17" s="10">
        <v>8</v>
      </c>
      <c r="F17" s="11">
        <f t="shared" ref="F17:M17" si="0">E17+0.25</f>
        <v>8.25</v>
      </c>
      <c r="G17" s="11">
        <f t="shared" si="0"/>
        <v>8.5</v>
      </c>
      <c r="H17" s="11">
        <f t="shared" si="0"/>
        <v>8.75</v>
      </c>
      <c r="I17" s="11">
        <f t="shared" si="0"/>
        <v>9</v>
      </c>
      <c r="J17" s="11">
        <f t="shared" si="0"/>
        <v>9.25</v>
      </c>
      <c r="K17" s="11">
        <f t="shared" si="0"/>
        <v>9.5</v>
      </c>
      <c r="L17" s="11">
        <f t="shared" si="0"/>
        <v>9.75</v>
      </c>
      <c r="M17" s="11">
        <f t="shared" si="0"/>
        <v>10</v>
      </c>
      <c r="N17" s="5"/>
      <c r="O17" s="28"/>
      <c r="Q17" s="35"/>
    </row>
    <row r="18" spans="1:17" x14ac:dyDescent="0.3">
      <c r="A18" s="33"/>
      <c r="C18" s="27"/>
      <c r="D18" s="43">
        <v>0.11</v>
      </c>
      <c r="E18" s="16">
        <f t="shared" ref="E18:M18" si="1">(($D$18*$F$9*(1-$F$10))-$F$8-$F$11)-((E17*$L$9*(1-$L$10))-$L$8-$L$11)</f>
        <v>-82</v>
      </c>
      <c r="F18" s="17">
        <f t="shared" si="1"/>
        <v>-95</v>
      </c>
      <c r="G18" s="17">
        <f t="shared" si="1"/>
        <v>-108</v>
      </c>
      <c r="H18" s="17">
        <f t="shared" si="1"/>
        <v>-121</v>
      </c>
      <c r="I18" s="17">
        <f t="shared" si="1"/>
        <v>-134</v>
      </c>
      <c r="J18" s="17">
        <f t="shared" si="1"/>
        <v>-147</v>
      </c>
      <c r="K18" s="17">
        <f t="shared" si="1"/>
        <v>-160</v>
      </c>
      <c r="L18" s="17">
        <f t="shared" si="1"/>
        <v>-173</v>
      </c>
      <c r="M18" s="18">
        <f t="shared" si="1"/>
        <v>-186</v>
      </c>
      <c r="N18" s="5"/>
      <c r="O18" s="28"/>
      <c r="Q18" s="35"/>
    </row>
    <row r="19" spans="1:17" x14ac:dyDescent="0.3">
      <c r="A19" s="33"/>
      <c r="C19" s="27"/>
      <c r="D19" s="44">
        <f>D18+0.0025</f>
        <v>0.1125</v>
      </c>
      <c r="E19" s="19">
        <f t="shared" ref="E19:M19" si="2">(($D$19*$F$9*(1-$F$10))-$F$8-$F$11)-((E17*$L$9*(1-$L$10))-$L$8-$L$11)</f>
        <v>-66</v>
      </c>
      <c r="F19" s="12">
        <f t="shared" si="2"/>
        <v>-79</v>
      </c>
      <c r="G19" s="12">
        <f t="shared" si="2"/>
        <v>-92</v>
      </c>
      <c r="H19" s="12">
        <f t="shared" si="2"/>
        <v>-105</v>
      </c>
      <c r="I19" s="12">
        <f t="shared" si="2"/>
        <v>-118</v>
      </c>
      <c r="J19" s="12">
        <f t="shared" si="2"/>
        <v>-131</v>
      </c>
      <c r="K19" s="12">
        <f t="shared" si="2"/>
        <v>-144</v>
      </c>
      <c r="L19" s="12">
        <f t="shared" si="2"/>
        <v>-157</v>
      </c>
      <c r="M19" s="20">
        <f t="shared" si="2"/>
        <v>-170</v>
      </c>
      <c r="N19" s="5"/>
      <c r="O19" s="28"/>
      <c r="Q19" s="35"/>
    </row>
    <row r="20" spans="1:17" x14ac:dyDescent="0.3">
      <c r="A20" s="33"/>
      <c r="C20" s="27"/>
      <c r="D20" s="44">
        <f t="shared" ref="D20:D33" si="3">D19+0.0025</f>
        <v>0.115</v>
      </c>
      <c r="E20" s="19">
        <f t="shared" ref="E20:M20" si="4">(($D$20*$F$9*(1-$F$10))-$F$8-$F$11)-((E17*$L$9*(1-$L$10))-$L$8-$L$11)</f>
        <v>-50</v>
      </c>
      <c r="F20" s="12">
        <f t="shared" si="4"/>
        <v>-63</v>
      </c>
      <c r="G20" s="12">
        <f t="shared" si="4"/>
        <v>-76</v>
      </c>
      <c r="H20" s="12">
        <f t="shared" si="4"/>
        <v>-89</v>
      </c>
      <c r="I20" s="12">
        <f t="shared" si="4"/>
        <v>-102</v>
      </c>
      <c r="J20" s="12">
        <f t="shared" si="4"/>
        <v>-115</v>
      </c>
      <c r="K20" s="12">
        <f t="shared" si="4"/>
        <v>-128</v>
      </c>
      <c r="L20" s="12">
        <f t="shared" si="4"/>
        <v>-141</v>
      </c>
      <c r="M20" s="20">
        <f t="shared" si="4"/>
        <v>-154</v>
      </c>
      <c r="N20" s="5"/>
      <c r="O20" s="28"/>
      <c r="Q20" s="35"/>
    </row>
    <row r="21" spans="1:17" x14ac:dyDescent="0.3">
      <c r="A21" s="33"/>
      <c r="C21" s="27"/>
      <c r="D21" s="44">
        <f t="shared" si="3"/>
        <v>0.11750000000000001</v>
      </c>
      <c r="E21" s="19">
        <f t="shared" ref="E21:M21" si="5">(($D$21*$F$9*(1-$F$10))-$F$8-$F$11)-((E17*$L$9*(1-$L$10))-$L$8-$L$11)</f>
        <v>-33.999999999999886</v>
      </c>
      <c r="F21" s="12">
        <f t="shared" si="5"/>
        <v>-46.999999999999886</v>
      </c>
      <c r="G21" s="12">
        <f t="shared" si="5"/>
        <v>-59.999999999999886</v>
      </c>
      <c r="H21" s="12">
        <f t="shared" si="5"/>
        <v>-72.999999999999886</v>
      </c>
      <c r="I21" s="12">
        <f t="shared" si="5"/>
        <v>-85.999999999999886</v>
      </c>
      <c r="J21" s="12">
        <f t="shared" si="5"/>
        <v>-98.999999999999886</v>
      </c>
      <c r="K21" s="12">
        <f t="shared" si="5"/>
        <v>-111.99999999999989</v>
      </c>
      <c r="L21" s="12">
        <f t="shared" si="5"/>
        <v>-124.99999999999989</v>
      </c>
      <c r="M21" s="20">
        <f t="shared" si="5"/>
        <v>-137.99999999999989</v>
      </c>
      <c r="N21" s="5"/>
      <c r="O21" s="28"/>
      <c r="Q21" s="35"/>
    </row>
    <row r="22" spans="1:17" x14ac:dyDescent="0.3">
      <c r="A22" s="33"/>
      <c r="C22" s="27"/>
      <c r="D22" s="44">
        <f t="shared" si="3"/>
        <v>0.12000000000000001</v>
      </c>
      <c r="E22" s="19">
        <f t="shared" ref="E22:M22" si="6">(($D$22*$F$9*(1-$F$10))-$F$8-$F$11)-((E17*$L$9*(1-$L$10))-$L$8-$L$11)</f>
        <v>-17.999999999999886</v>
      </c>
      <c r="F22" s="12">
        <f t="shared" si="6"/>
        <v>-30.999999999999886</v>
      </c>
      <c r="G22" s="12">
        <f t="shared" si="6"/>
        <v>-43.999999999999886</v>
      </c>
      <c r="H22" s="12">
        <f t="shared" si="6"/>
        <v>-56.999999999999886</v>
      </c>
      <c r="I22" s="12">
        <f t="shared" si="6"/>
        <v>-69.999999999999886</v>
      </c>
      <c r="J22" s="12">
        <f t="shared" si="6"/>
        <v>-82.999999999999886</v>
      </c>
      <c r="K22" s="12">
        <f t="shared" si="6"/>
        <v>-95.999999999999886</v>
      </c>
      <c r="L22" s="12">
        <f t="shared" si="6"/>
        <v>-108.99999999999989</v>
      </c>
      <c r="M22" s="20">
        <f t="shared" si="6"/>
        <v>-121.99999999999989</v>
      </c>
      <c r="N22" s="5"/>
      <c r="O22" s="28"/>
      <c r="Q22" s="35"/>
    </row>
    <row r="23" spans="1:17" x14ac:dyDescent="0.3">
      <c r="A23" s="33"/>
      <c r="C23" s="27"/>
      <c r="D23" s="44">
        <f t="shared" si="3"/>
        <v>0.12250000000000001</v>
      </c>
      <c r="E23" s="19">
        <f t="shared" ref="E23:M23" si="7">(($D$23*$F$9*(1-$F$10))-$F$8-$F$11)-((E17*$L$9*(1-$L$10))-$L$8-$L$11)</f>
        <v>-1.9999999999998863</v>
      </c>
      <c r="F23" s="12">
        <f t="shared" si="7"/>
        <v>-14.999999999999886</v>
      </c>
      <c r="G23" s="12">
        <f t="shared" si="7"/>
        <v>-27.999999999999886</v>
      </c>
      <c r="H23" s="12">
        <f t="shared" si="7"/>
        <v>-40.999999999999886</v>
      </c>
      <c r="I23" s="12">
        <f t="shared" si="7"/>
        <v>-53.999999999999886</v>
      </c>
      <c r="J23" s="12">
        <f t="shared" si="7"/>
        <v>-66.999999999999886</v>
      </c>
      <c r="K23" s="12">
        <f t="shared" si="7"/>
        <v>-79.999999999999886</v>
      </c>
      <c r="L23" s="12">
        <f t="shared" si="7"/>
        <v>-92.999999999999886</v>
      </c>
      <c r="M23" s="20">
        <f t="shared" si="7"/>
        <v>-105.99999999999989</v>
      </c>
      <c r="N23" s="5"/>
      <c r="O23" s="28"/>
      <c r="Q23" s="35"/>
    </row>
    <row r="24" spans="1:17" x14ac:dyDescent="0.3">
      <c r="A24" s="33"/>
      <c r="C24" s="27"/>
      <c r="D24" s="44">
        <f t="shared" si="3"/>
        <v>0.125</v>
      </c>
      <c r="E24" s="19">
        <f t="shared" ref="E24:M24" si="8">(($D$24*$F$9*(1-$F$10))-$F$8-$F$11)-((E17*$L$9*(1-$L$10))-$L$8-$L$11)</f>
        <v>14</v>
      </c>
      <c r="F24" s="12">
        <f t="shared" si="8"/>
        <v>1</v>
      </c>
      <c r="G24" s="12">
        <f t="shared" si="8"/>
        <v>-12</v>
      </c>
      <c r="H24" s="12">
        <f t="shared" si="8"/>
        <v>-25</v>
      </c>
      <c r="I24" s="12">
        <f t="shared" si="8"/>
        <v>-38</v>
      </c>
      <c r="J24" s="12">
        <f t="shared" si="8"/>
        <v>-51</v>
      </c>
      <c r="K24" s="12">
        <f t="shared" si="8"/>
        <v>-64</v>
      </c>
      <c r="L24" s="12">
        <f t="shared" si="8"/>
        <v>-77</v>
      </c>
      <c r="M24" s="20">
        <f t="shared" si="8"/>
        <v>-90</v>
      </c>
      <c r="N24" s="5"/>
      <c r="O24" s="28"/>
      <c r="Q24" s="35"/>
    </row>
    <row r="25" spans="1:17" x14ac:dyDescent="0.3">
      <c r="A25" s="33"/>
      <c r="C25" s="27"/>
      <c r="D25" s="44">
        <f t="shared" si="3"/>
        <v>0.1275</v>
      </c>
      <c r="E25" s="19">
        <f t="shared" ref="E25:M25" si="9">(($D$25*$F$9*(1-$F$10))-$F$8-$F$11)-((E17*$L$9*(1-$L$10))-$L$8-$L$11)</f>
        <v>30</v>
      </c>
      <c r="F25" s="12">
        <f t="shared" si="9"/>
        <v>17</v>
      </c>
      <c r="G25" s="12">
        <f t="shared" si="9"/>
        <v>4</v>
      </c>
      <c r="H25" s="12">
        <f t="shared" si="9"/>
        <v>-9</v>
      </c>
      <c r="I25" s="12">
        <f t="shared" si="9"/>
        <v>-22</v>
      </c>
      <c r="J25" s="12">
        <f t="shared" si="9"/>
        <v>-35</v>
      </c>
      <c r="K25" s="12">
        <f t="shared" si="9"/>
        <v>-48</v>
      </c>
      <c r="L25" s="12">
        <f t="shared" si="9"/>
        <v>-61</v>
      </c>
      <c r="M25" s="20">
        <f t="shared" si="9"/>
        <v>-74</v>
      </c>
      <c r="N25" s="5"/>
      <c r="O25" s="28"/>
      <c r="Q25" s="35"/>
    </row>
    <row r="26" spans="1:17" x14ac:dyDescent="0.3">
      <c r="A26" s="33"/>
      <c r="C26" s="27"/>
      <c r="D26" s="44">
        <f t="shared" si="3"/>
        <v>0.13</v>
      </c>
      <c r="E26" s="19">
        <f t="shared" ref="E26:M26" si="10">(($D$26*$F$9*(1-$F$10))-$F$8-$F$11)-((E17*$L$9*(1-$L$10))-$L$8-$L$11)</f>
        <v>46</v>
      </c>
      <c r="F26" s="12">
        <f t="shared" si="10"/>
        <v>33</v>
      </c>
      <c r="G26" s="12">
        <f t="shared" si="10"/>
        <v>20</v>
      </c>
      <c r="H26" s="12">
        <f t="shared" si="10"/>
        <v>7</v>
      </c>
      <c r="I26" s="12">
        <f t="shared" si="10"/>
        <v>-6</v>
      </c>
      <c r="J26" s="12">
        <f t="shared" si="10"/>
        <v>-19</v>
      </c>
      <c r="K26" s="12">
        <f t="shared" si="10"/>
        <v>-32</v>
      </c>
      <c r="L26" s="12">
        <f t="shared" si="10"/>
        <v>-45</v>
      </c>
      <c r="M26" s="20">
        <f t="shared" si="10"/>
        <v>-58</v>
      </c>
      <c r="N26" s="5"/>
      <c r="O26" s="28"/>
      <c r="Q26" s="35"/>
    </row>
    <row r="27" spans="1:17" x14ac:dyDescent="0.3">
      <c r="A27" s="33"/>
      <c r="C27" s="27"/>
      <c r="D27" s="44">
        <f t="shared" si="3"/>
        <v>0.13250000000000001</v>
      </c>
      <c r="E27" s="19">
        <f t="shared" ref="E27:M27" si="11">(($D$27*$F$9*(1-$F$10))-$F$8-$F$11)-((E17*$L$9*(1-$L$10))-$L$8-$L$11)</f>
        <v>62</v>
      </c>
      <c r="F27" s="12">
        <f t="shared" si="11"/>
        <v>49</v>
      </c>
      <c r="G27" s="12">
        <f t="shared" si="11"/>
        <v>36</v>
      </c>
      <c r="H27" s="12">
        <f t="shared" si="11"/>
        <v>23</v>
      </c>
      <c r="I27" s="12">
        <f t="shared" si="11"/>
        <v>10</v>
      </c>
      <c r="J27" s="12">
        <f t="shared" si="11"/>
        <v>-3</v>
      </c>
      <c r="K27" s="12">
        <f t="shared" si="11"/>
        <v>-16</v>
      </c>
      <c r="L27" s="12">
        <f t="shared" si="11"/>
        <v>-29</v>
      </c>
      <c r="M27" s="20">
        <f t="shared" si="11"/>
        <v>-42</v>
      </c>
      <c r="N27" s="5"/>
      <c r="O27" s="28"/>
      <c r="Q27" s="35"/>
    </row>
    <row r="28" spans="1:17" x14ac:dyDescent="0.3">
      <c r="A28" s="33"/>
      <c r="C28" s="27"/>
      <c r="D28" s="44">
        <f t="shared" si="3"/>
        <v>0.13500000000000001</v>
      </c>
      <c r="E28" s="19">
        <f t="shared" ref="E28:M28" si="12">(($D$28*$F$9*(1-$F$10))-$F$8-$F$11)-((E17*$L$9*(1-$L$10))-$L$8-$L$11)</f>
        <v>78</v>
      </c>
      <c r="F28" s="12">
        <f t="shared" si="12"/>
        <v>65</v>
      </c>
      <c r="G28" s="12">
        <f t="shared" si="12"/>
        <v>52</v>
      </c>
      <c r="H28" s="12">
        <f t="shared" si="12"/>
        <v>39</v>
      </c>
      <c r="I28" s="12">
        <f t="shared" si="12"/>
        <v>26</v>
      </c>
      <c r="J28" s="12">
        <f t="shared" si="12"/>
        <v>13</v>
      </c>
      <c r="K28" s="12">
        <f t="shared" si="12"/>
        <v>0</v>
      </c>
      <c r="L28" s="12">
        <f t="shared" si="12"/>
        <v>-13</v>
      </c>
      <c r="M28" s="20">
        <f t="shared" si="12"/>
        <v>-26</v>
      </c>
      <c r="N28" s="5"/>
      <c r="O28" s="28"/>
      <c r="Q28" s="35"/>
    </row>
    <row r="29" spans="1:17" x14ac:dyDescent="0.3">
      <c r="A29" s="33"/>
      <c r="C29" s="27"/>
      <c r="D29" s="44">
        <f t="shared" si="3"/>
        <v>0.13750000000000001</v>
      </c>
      <c r="E29" s="19">
        <f t="shared" ref="E29:M29" si="13">(($D$29*$F$9*(1-$F$10))-$F$8-$F$11)-((E17*$L$9*(1-$L$10))-$L$8-$L$11)</f>
        <v>94</v>
      </c>
      <c r="F29" s="12">
        <f t="shared" si="13"/>
        <v>81</v>
      </c>
      <c r="G29" s="12">
        <f t="shared" si="13"/>
        <v>68</v>
      </c>
      <c r="H29" s="12">
        <f t="shared" si="13"/>
        <v>55</v>
      </c>
      <c r="I29" s="12">
        <f t="shared" si="13"/>
        <v>42</v>
      </c>
      <c r="J29" s="12">
        <f t="shared" si="13"/>
        <v>29</v>
      </c>
      <c r="K29" s="12">
        <f t="shared" si="13"/>
        <v>16</v>
      </c>
      <c r="L29" s="12">
        <f t="shared" si="13"/>
        <v>3</v>
      </c>
      <c r="M29" s="20">
        <f t="shared" si="13"/>
        <v>-10</v>
      </c>
      <c r="N29" s="5"/>
      <c r="O29" s="28"/>
      <c r="Q29" s="35"/>
    </row>
    <row r="30" spans="1:17" x14ac:dyDescent="0.3">
      <c r="A30" s="33"/>
      <c r="C30" s="27"/>
      <c r="D30" s="44">
        <f t="shared" si="3"/>
        <v>0.14000000000000001</v>
      </c>
      <c r="E30" s="19">
        <f t="shared" ref="E30:M30" si="14">(($D$30*$F$9*(1-$F$10))-$F$8-$F$11)-((E17*$L$9*(1-$L$10))-$L$8-$L$11)</f>
        <v>110</v>
      </c>
      <c r="F30" s="12">
        <f t="shared" si="14"/>
        <v>97</v>
      </c>
      <c r="G30" s="12">
        <f t="shared" si="14"/>
        <v>84</v>
      </c>
      <c r="H30" s="12">
        <f t="shared" si="14"/>
        <v>71</v>
      </c>
      <c r="I30" s="12">
        <f t="shared" si="14"/>
        <v>58</v>
      </c>
      <c r="J30" s="12">
        <f t="shared" si="14"/>
        <v>45</v>
      </c>
      <c r="K30" s="12">
        <f t="shared" si="14"/>
        <v>32</v>
      </c>
      <c r="L30" s="12">
        <f t="shared" si="14"/>
        <v>19</v>
      </c>
      <c r="M30" s="20">
        <f t="shared" si="14"/>
        <v>6</v>
      </c>
      <c r="N30" s="5"/>
      <c r="O30" s="28"/>
      <c r="Q30" s="35"/>
    </row>
    <row r="31" spans="1:17" x14ac:dyDescent="0.3">
      <c r="A31" s="33"/>
      <c r="C31" s="27"/>
      <c r="D31" s="44">
        <f t="shared" si="3"/>
        <v>0.14250000000000002</v>
      </c>
      <c r="E31" s="19">
        <f t="shared" ref="E31:M31" si="15">(($D$31*$F$9*(1-$F$10))-$F$8-$F$11)-((E17*$L$9*(1-$L$10))-$L$8-$L$11)</f>
        <v>126.00000000000023</v>
      </c>
      <c r="F31" s="12">
        <f t="shared" si="15"/>
        <v>113.00000000000023</v>
      </c>
      <c r="G31" s="12">
        <f t="shared" si="15"/>
        <v>100.00000000000023</v>
      </c>
      <c r="H31" s="12">
        <f t="shared" si="15"/>
        <v>87.000000000000227</v>
      </c>
      <c r="I31" s="12">
        <f t="shared" si="15"/>
        <v>74.000000000000227</v>
      </c>
      <c r="J31" s="12">
        <f t="shared" si="15"/>
        <v>61.000000000000227</v>
      </c>
      <c r="K31" s="12">
        <f t="shared" si="15"/>
        <v>48.000000000000227</v>
      </c>
      <c r="L31" s="12">
        <f t="shared" si="15"/>
        <v>35.000000000000227</v>
      </c>
      <c r="M31" s="20">
        <f t="shared" si="15"/>
        <v>22.000000000000227</v>
      </c>
      <c r="N31" s="5"/>
      <c r="O31" s="28"/>
      <c r="Q31" s="35"/>
    </row>
    <row r="32" spans="1:17" x14ac:dyDescent="0.3">
      <c r="A32" s="33"/>
      <c r="C32" s="27"/>
      <c r="D32" s="44">
        <f t="shared" si="3"/>
        <v>0.14500000000000002</v>
      </c>
      <c r="E32" s="19">
        <f t="shared" ref="E32:M32" si="16">(($D$32*$F$9*(1-$F$10))-$F$8-$F$11)-((E17*$L$9*(1-$L$10))-$L$8-$L$11)</f>
        <v>142.00000000000023</v>
      </c>
      <c r="F32" s="12">
        <f t="shared" si="16"/>
        <v>129.00000000000023</v>
      </c>
      <c r="G32" s="12">
        <f t="shared" si="16"/>
        <v>116.00000000000023</v>
      </c>
      <c r="H32" s="12">
        <f t="shared" si="16"/>
        <v>103.00000000000023</v>
      </c>
      <c r="I32" s="12">
        <f t="shared" si="16"/>
        <v>90.000000000000227</v>
      </c>
      <c r="J32" s="12">
        <f t="shared" si="16"/>
        <v>77.000000000000227</v>
      </c>
      <c r="K32" s="12">
        <f t="shared" si="16"/>
        <v>64.000000000000227</v>
      </c>
      <c r="L32" s="12">
        <f t="shared" si="16"/>
        <v>51.000000000000227</v>
      </c>
      <c r="M32" s="20">
        <f t="shared" si="16"/>
        <v>38.000000000000227</v>
      </c>
      <c r="N32" s="5"/>
      <c r="O32" s="28"/>
      <c r="Q32" s="35"/>
    </row>
    <row r="33" spans="1:17" ht="19.5" thickBot="1" x14ac:dyDescent="0.35">
      <c r="A33" s="33"/>
      <c r="C33" s="27"/>
      <c r="D33" s="44">
        <f t="shared" si="3"/>
        <v>0.14750000000000002</v>
      </c>
      <c r="E33" s="21">
        <f t="shared" ref="E33:M33" si="17">(($D$33*$F$9*(1-$F$10))-$F$8-$F$11)-((E17*$L$9*(1-$L$10))-$L$8-$L$11)</f>
        <v>158.00000000000023</v>
      </c>
      <c r="F33" s="22">
        <f t="shared" si="17"/>
        <v>145.00000000000023</v>
      </c>
      <c r="G33" s="22">
        <f t="shared" si="17"/>
        <v>132.00000000000023</v>
      </c>
      <c r="H33" s="22">
        <f t="shared" si="17"/>
        <v>119.00000000000023</v>
      </c>
      <c r="I33" s="22">
        <f t="shared" si="17"/>
        <v>106.00000000000023</v>
      </c>
      <c r="J33" s="22">
        <f t="shared" si="17"/>
        <v>93.000000000000227</v>
      </c>
      <c r="K33" s="22">
        <f t="shared" si="17"/>
        <v>80.000000000000227</v>
      </c>
      <c r="L33" s="22">
        <f t="shared" si="17"/>
        <v>67.000000000000227</v>
      </c>
      <c r="M33" s="23">
        <f t="shared" si="17"/>
        <v>54.000000000000227</v>
      </c>
      <c r="N33" s="5"/>
      <c r="O33" s="28"/>
      <c r="Q33" s="35"/>
    </row>
    <row r="34" spans="1:17" ht="19.5" thickBot="1" x14ac:dyDescent="0.35">
      <c r="A34" s="33"/>
      <c r="C34" s="29"/>
      <c r="D34" s="30"/>
      <c r="E34" s="38" t="s">
        <v>36</v>
      </c>
      <c r="F34" s="30"/>
      <c r="G34" s="30"/>
      <c r="H34" s="30"/>
      <c r="I34" s="30"/>
      <c r="J34" s="30"/>
      <c r="K34" s="30"/>
      <c r="L34" s="30"/>
      <c r="M34" s="30"/>
      <c r="N34" s="30"/>
      <c r="O34" s="31"/>
      <c r="Q34" s="35"/>
    </row>
    <row r="35" spans="1:17" x14ac:dyDescent="0.3">
      <c r="A35" s="33"/>
      <c r="Q35" s="35"/>
    </row>
    <row r="36" spans="1:17" x14ac:dyDescent="0.3">
      <c r="A36" s="33"/>
      <c r="C36" s="37" t="s">
        <v>19</v>
      </c>
      <c r="Q36" s="35"/>
    </row>
    <row r="37" spans="1:17" x14ac:dyDescent="0.3">
      <c r="A37" s="33"/>
      <c r="C37" s="37" t="s">
        <v>20</v>
      </c>
      <c r="Q37" s="35"/>
    </row>
    <row r="38" spans="1:17" x14ac:dyDescent="0.3">
      <c r="A38" s="33"/>
      <c r="C38" s="37" t="s">
        <v>21</v>
      </c>
      <c r="Q38" s="35"/>
    </row>
    <row r="39" spans="1:17" x14ac:dyDescent="0.3">
      <c r="A39" s="33"/>
      <c r="Q39" s="35"/>
    </row>
    <row r="40" spans="1:17" x14ac:dyDescent="0.3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5"/>
      <c r="P40" s="35"/>
      <c r="Q40" s="35"/>
    </row>
  </sheetData>
  <conditionalFormatting sqref="E18">
    <cfRule type="cellIs" dxfId="20" priority="38" operator="greaterThan">
      <formula>0</formula>
    </cfRule>
    <cfRule type="colorScale" priority="39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18:M33">
    <cfRule type="cellIs" dxfId="19" priority="36" operator="greaterThan">
      <formula>0</formula>
    </cfRule>
    <cfRule type="cellIs" dxfId="18" priority="37" operator="greaterThan">
      <formula>0</formula>
    </cfRule>
  </conditionalFormatting>
  <conditionalFormatting sqref="E18:M33">
    <cfRule type="cellIs" dxfId="17" priority="35" operator="greaterThan">
      <formula>0</formula>
    </cfRule>
  </conditionalFormatting>
  <conditionalFormatting sqref="F18">
    <cfRule type="cellIs" dxfId="16" priority="33" operator="greaterThan">
      <formula>0</formula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15" priority="31" operator="greaterThan">
      <formula>0</formula>
    </cfRule>
    <cfRule type="colorScale" priority="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14" priority="29" operator="greaterThan">
      <formula>0</formula>
    </cfRule>
    <cfRule type="colorScale" priority="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13" priority="27" operator="greaterThan">
      <formula>0</formula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12" priority="25" operator="greaterThan">
      <formula>0</formula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11" priority="23" operator="greaterThan">
      <formula>0</formula>
    </cfRule>
    <cfRule type="colorScale" priority="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10" priority="21" operator="greaterThan">
      <formula>0</formula>
    </cfRule>
    <cfRule type="colorScale" priority="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9" priority="19" operator="greaterThan">
      <formula>0</formula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8" priority="17" operator="greaterThan">
      <formula>0</formula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">
    <cfRule type="cellIs" dxfId="7" priority="15" operator="greaterThan">
      <formula>0</formula>
    </cfRule>
    <cfRule type="colorScale" priority="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6" priority="13" operator="greaterThan">
      <formula>0</formula>
    </cfRule>
    <cfRule type="colorScale" priority="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5" priority="11" operator="greaterThan">
      <formula>0</formula>
    </cfRule>
    <cfRule type="colorScale" priority="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4" priority="9" operator="greaterThan">
      <formula>0</formula>
    </cfRule>
    <cfRule type="colorScale" priority="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3" priority="7" operator="greaterThan">
      <formula>0</formula>
    </cfRule>
    <cfRule type="colorScale" priority="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2" priority="5" operator="greaterThan">
      <formula>0</formula>
    </cfRule>
    <cfRule type="colorScale" priority="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1" priority="3" operator="greaterThan">
      <formula>0</formula>
    </cfRule>
    <cfRule type="colorScale" priority="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0" priority="1" operator="greaterThan">
      <formula>0</formula>
    </cfRule>
    <cfRule type="colorScale" priority="2">
      <colorScale>
        <cfvo type="num" val="&quot;if &lt; 0&quot;"/>
        <cfvo type="max"/>
        <color theme="8" tint="0.79998168889431442"/>
        <color rgb="FFFFEF9C"/>
      </colorScale>
    </cfRule>
  </conditionalFormatting>
  <pageMargins left="0.7" right="0.7" top="0.75" bottom="0.75" header="0.3" footer="0.3"/>
  <pageSetup scale="6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Rice vs. Corn 1</vt:lpstr>
      <vt:lpstr>Rice vs. Corn 2</vt:lpstr>
      <vt:lpstr>Rice vs. Soybeans 1</vt:lpstr>
      <vt:lpstr>Rice vs. Soybeans 2</vt:lpstr>
      <vt:lpstr>'Rice vs. Corn 1'!Print_Area</vt:lpstr>
      <vt:lpstr>'Rice vs. Corn 2'!Print_Area</vt:lpstr>
      <vt:lpstr>'Rice vs. Soybeans 1'!Print_Area</vt:lpstr>
      <vt:lpstr>'Rice vs. Soybeans 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msalassi</dc:creator>
  <cp:lastModifiedBy>Michael A Deliberto</cp:lastModifiedBy>
  <cp:lastPrinted>2020-03-04T15:48:22Z</cp:lastPrinted>
  <dcterms:created xsi:type="dcterms:W3CDTF">2012-04-19T17:26:15Z</dcterms:created>
  <dcterms:modified xsi:type="dcterms:W3CDTF">2020-03-04T15:54:55Z</dcterms:modified>
</cp:coreProperties>
</file>