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hilbu1\Desktop\2023 Crop Budgets\Rice\2023 Furrow Irrigated Rice\"/>
    </mc:Choice>
  </mc:AlternateContent>
  <xr:revisionPtr revIDLastSave="0" documentId="13_ncr:1_{0BF56FF0-0257-46FC-9C18-78D01977B3DA}" xr6:coauthVersionLast="47" xr6:coauthVersionMax="47" xr10:uidLastSave="{00000000-0000-0000-0000-000000000000}"/>
  <bookViews>
    <workbookView xWindow="28680" yWindow="-120" windowWidth="29040" windowHeight="15840" tabRatio="880" activeTab="3" xr2:uid="{00000000-000D-0000-FFFF-FFFF00000000}"/>
  </bookViews>
  <sheets>
    <sheet name="Rice vs. Corn 1" sheetId="45" r:id="rId1"/>
    <sheet name="Rice vs. Corn 2" sheetId="38" r:id="rId2"/>
    <sheet name="Rice vs. Soybeans 1" sheetId="46" r:id="rId3"/>
    <sheet name="Rice vs. Soybeans 2" sheetId="39" r:id="rId4"/>
  </sheets>
  <definedNames>
    <definedName name="_xlnm.Print_Area" localSheetId="0">'Rice vs. Corn 1'!$A$1:$Q$40</definedName>
    <definedName name="_xlnm.Print_Area" localSheetId="1">'Rice vs. Corn 2'!$A$1:$Q$40</definedName>
    <definedName name="_xlnm.Print_Area" localSheetId="2">'Rice vs. Soybeans 1'!$A$1:$Q$40</definedName>
    <definedName name="_xlnm.Print_Area" localSheetId="3">'Rice vs. Soybeans 2'!$A$1:$Q$40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9" i="39" l="1"/>
  <c r="D20" i="39" s="1"/>
  <c r="D21" i="39" s="1"/>
  <c r="D22" i="39" s="1"/>
  <c r="D23" i="39" s="1"/>
  <c r="D24" i="39" s="1"/>
  <c r="D25" i="39" s="1"/>
  <c r="D26" i="39" s="1"/>
  <c r="D27" i="39" s="1"/>
  <c r="D28" i="39" s="1"/>
  <c r="D29" i="39" s="1"/>
  <c r="D30" i="39" s="1"/>
  <c r="D31" i="39" s="1"/>
  <c r="D32" i="39" s="1"/>
  <c r="D33" i="39" s="1"/>
  <c r="D19" i="46"/>
  <c r="D20" i="46" s="1"/>
  <c r="D21" i="46" s="1"/>
  <c r="D22" i="46" s="1"/>
  <c r="D23" i="46" s="1"/>
  <c r="D24" i="46" s="1"/>
  <c r="D25" i="46" s="1"/>
  <c r="D26" i="46" s="1"/>
  <c r="D27" i="46" s="1"/>
  <c r="D28" i="46" s="1"/>
  <c r="D29" i="46" s="1"/>
  <c r="D30" i="46" s="1"/>
  <c r="D31" i="46" s="1"/>
  <c r="D32" i="46" s="1"/>
  <c r="D33" i="46" s="1"/>
  <c r="E18" i="38"/>
  <c r="D19" i="38"/>
  <c r="D20" i="38" s="1"/>
  <c r="D21" i="38" s="1"/>
  <c r="D22" i="38" s="1"/>
  <c r="D23" i="38" s="1"/>
  <c r="D24" i="38" s="1"/>
  <c r="D25" i="38" s="1"/>
  <c r="D26" i="38" s="1"/>
  <c r="D27" i="38" s="1"/>
  <c r="D28" i="38" s="1"/>
  <c r="D29" i="38" s="1"/>
  <c r="D30" i="38" s="1"/>
  <c r="D31" i="38" s="1"/>
  <c r="D32" i="38" s="1"/>
  <c r="D33" i="38" s="1"/>
  <c r="D19" i="45"/>
  <c r="D20" i="45" s="1"/>
  <c r="D21" i="45" s="1"/>
  <c r="D22" i="45" s="1"/>
  <c r="D23" i="45" s="1"/>
  <c r="D24" i="45" s="1"/>
  <c r="D25" i="45" s="1"/>
  <c r="D26" i="45" s="1"/>
  <c r="D27" i="45" s="1"/>
  <c r="D28" i="45" s="1"/>
  <c r="D29" i="45" s="1"/>
  <c r="D30" i="45" s="1"/>
  <c r="D31" i="45" s="1"/>
  <c r="D32" i="45" s="1"/>
  <c r="D33" i="45" s="1"/>
  <c r="E18" i="46" l="1"/>
  <c r="F17" i="46"/>
  <c r="F18" i="46" s="1"/>
  <c r="F17" i="38"/>
  <c r="G17" i="38" s="1"/>
  <c r="H17" i="38" s="1"/>
  <c r="I17" i="38" s="1"/>
  <c r="J17" i="38" s="1"/>
  <c r="K17" i="38" s="1"/>
  <c r="L17" i="38" s="1"/>
  <c r="M17" i="38" s="1"/>
  <c r="E18" i="45"/>
  <c r="F17" i="45"/>
  <c r="F18" i="45" s="1"/>
  <c r="E19" i="46"/>
  <c r="L14" i="46"/>
  <c r="F14" i="46"/>
  <c r="L13" i="46"/>
  <c r="F13" i="46"/>
  <c r="L14" i="45"/>
  <c r="F14" i="45"/>
  <c r="L13" i="45"/>
  <c r="F13" i="45"/>
  <c r="L12" i="45" l="1"/>
  <c r="L12" i="46"/>
  <c r="F12" i="46"/>
  <c r="F12" i="45"/>
  <c r="G17" i="46"/>
  <c r="F19" i="46"/>
  <c r="G17" i="45"/>
  <c r="G18" i="45" s="1"/>
  <c r="E19" i="45"/>
  <c r="F19" i="45"/>
  <c r="G19" i="46" l="1"/>
  <c r="G23" i="46"/>
  <c r="G18" i="46"/>
  <c r="H17" i="46"/>
  <c r="I17" i="46" s="1"/>
  <c r="I20" i="46" s="1"/>
  <c r="G19" i="45"/>
  <c r="H17" i="45"/>
  <c r="H19" i="45" s="1"/>
  <c r="E20" i="46"/>
  <c r="F20" i="46"/>
  <c r="G20" i="46"/>
  <c r="G20" i="45"/>
  <c r="F20" i="45"/>
  <c r="E20" i="45"/>
  <c r="H19" i="46" l="1"/>
  <c r="H20" i="45"/>
  <c r="H18" i="46"/>
  <c r="H20" i="46"/>
  <c r="H18" i="45"/>
  <c r="I17" i="45"/>
  <c r="J17" i="46"/>
  <c r="J21" i="46" s="1"/>
  <c r="I18" i="46"/>
  <c r="I19" i="46"/>
  <c r="F21" i="46"/>
  <c r="E21" i="46"/>
  <c r="I21" i="46"/>
  <c r="G21" i="46"/>
  <c r="H21" i="46"/>
  <c r="H21" i="45"/>
  <c r="G21" i="45"/>
  <c r="F21" i="45"/>
  <c r="E21" i="45"/>
  <c r="I18" i="45" l="1"/>
  <c r="I26" i="45"/>
  <c r="I21" i="45"/>
  <c r="I19" i="45"/>
  <c r="J17" i="45"/>
  <c r="J19" i="45" s="1"/>
  <c r="I20" i="45"/>
  <c r="I22" i="46"/>
  <c r="H22" i="46"/>
  <c r="F22" i="46"/>
  <c r="E22" i="46"/>
  <c r="J22" i="46"/>
  <c r="G22" i="46"/>
  <c r="K17" i="46"/>
  <c r="K22" i="46" s="1"/>
  <c r="J18" i="46"/>
  <c r="J19" i="46"/>
  <c r="J20" i="46"/>
  <c r="I22" i="45"/>
  <c r="H22" i="45"/>
  <c r="G22" i="45"/>
  <c r="F22" i="45"/>
  <c r="E22" i="45"/>
  <c r="J20" i="45" l="1"/>
  <c r="J18" i="45"/>
  <c r="K17" i="45"/>
  <c r="K22" i="45" s="1"/>
  <c r="J22" i="45"/>
  <c r="J21" i="45"/>
  <c r="K23" i="46"/>
  <c r="J23" i="46"/>
  <c r="I23" i="46"/>
  <c r="H23" i="46"/>
  <c r="F23" i="46"/>
  <c r="E23" i="46"/>
  <c r="K19" i="46"/>
  <c r="L17" i="46"/>
  <c r="K18" i="46"/>
  <c r="K20" i="46"/>
  <c r="K21" i="46"/>
  <c r="J23" i="45"/>
  <c r="I23" i="45"/>
  <c r="H23" i="45"/>
  <c r="G23" i="45"/>
  <c r="F23" i="45"/>
  <c r="E23" i="45"/>
  <c r="L17" i="45" l="1"/>
  <c r="L23" i="45" s="1"/>
  <c r="K23" i="45"/>
  <c r="K18" i="45"/>
  <c r="K20" i="45"/>
  <c r="K19" i="45"/>
  <c r="K21" i="45"/>
  <c r="L24" i="46"/>
  <c r="K24" i="46"/>
  <c r="J24" i="46"/>
  <c r="I24" i="46"/>
  <c r="H24" i="46"/>
  <c r="G24" i="46"/>
  <c r="F24" i="46"/>
  <c r="E24" i="46"/>
  <c r="M17" i="46"/>
  <c r="L19" i="46"/>
  <c r="L18" i="46"/>
  <c r="L20" i="46"/>
  <c r="L21" i="46"/>
  <c r="L22" i="46"/>
  <c r="L23" i="46"/>
  <c r="K24" i="45"/>
  <c r="J24" i="45"/>
  <c r="I24" i="45"/>
  <c r="H24" i="45"/>
  <c r="G24" i="45"/>
  <c r="F24" i="45"/>
  <c r="E24" i="45"/>
  <c r="L22" i="45" l="1"/>
  <c r="L21" i="45"/>
  <c r="L20" i="45"/>
  <c r="L19" i="45"/>
  <c r="L18" i="45"/>
  <c r="M17" i="45"/>
  <c r="M19" i="45" s="1"/>
  <c r="L24" i="45"/>
  <c r="M18" i="46"/>
  <c r="M19" i="46"/>
  <c r="M20" i="46"/>
  <c r="M21" i="46"/>
  <c r="M22" i="46"/>
  <c r="M23" i="46"/>
  <c r="M25" i="46"/>
  <c r="L25" i="46"/>
  <c r="K25" i="46"/>
  <c r="J25" i="46"/>
  <c r="I25" i="46"/>
  <c r="H25" i="46"/>
  <c r="G25" i="46"/>
  <c r="F25" i="46"/>
  <c r="E25" i="46"/>
  <c r="M24" i="46"/>
  <c r="M18" i="45"/>
  <c r="L25" i="45"/>
  <c r="K25" i="45"/>
  <c r="J25" i="45"/>
  <c r="I25" i="45"/>
  <c r="H25" i="45"/>
  <c r="G25" i="45"/>
  <c r="F25" i="45"/>
  <c r="E25" i="45"/>
  <c r="M24" i="45" l="1"/>
  <c r="M25" i="45"/>
  <c r="M23" i="45"/>
  <c r="M22" i="45"/>
  <c r="M21" i="45"/>
  <c r="M20" i="45"/>
  <c r="M26" i="46"/>
  <c r="L26" i="46"/>
  <c r="K26" i="46"/>
  <c r="J26" i="46"/>
  <c r="I26" i="46"/>
  <c r="H26" i="46"/>
  <c r="G26" i="46"/>
  <c r="F26" i="46"/>
  <c r="E26" i="46"/>
  <c r="M26" i="45"/>
  <c r="L26" i="45"/>
  <c r="K26" i="45"/>
  <c r="J26" i="45"/>
  <c r="H26" i="45"/>
  <c r="G26" i="45"/>
  <c r="F26" i="45"/>
  <c r="E26" i="45"/>
  <c r="M27" i="46" l="1"/>
  <c r="I27" i="46"/>
  <c r="H27" i="46"/>
  <c r="E27" i="46"/>
  <c r="L27" i="46"/>
  <c r="J27" i="46"/>
  <c r="K27" i="46"/>
  <c r="G27" i="46"/>
  <c r="F27" i="46"/>
  <c r="M27" i="45"/>
  <c r="L27" i="45"/>
  <c r="K27" i="45"/>
  <c r="J27" i="45"/>
  <c r="I27" i="45"/>
  <c r="H27" i="45"/>
  <c r="G27" i="45"/>
  <c r="F27" i="45"/>
  <c r="E27" i="45"/>
  <c r="G28" i="46" l="1"/>
  <c r="M28" i="46"/>
  <c r="K28" i="46"/>
  <c r="J28" i="46"/>
  <c r="H28" i="46"/>
  <c r="F28" i="46"/>
  <c r="I28" i="46"/>
  <c r="L28" i="46"/>
  <c r="E28" i="46"/>
  <c r="M28" i="45"/>
  <c r="L28" i="45"/>
  <c r="K28" i="45"/>
  <c r="J28" i="45"/>
  <c r="I28" i="45"/>
  <c r="H28" i="45"/>
  <c r="G28" i="45"/>
  <c r="F28" i="45"/>
  <c r="E28" i="45"/>
  <c r="L29" i="46" l="1"/>
  <c r="J29" i="46"/>
  <c r="I29" i="46"/>
  <c r="H29" i="46"/>
  <c r="G29" i="46"/>
  <c r="M29" i="46"/>
  <c r="K29" i="46"/>
  <c r="F29" i="46"/>
  <c r="E29" i="46"/>
  <c r="M29" i="45"/>
  <c r="L29" i="45"/>
  <c r="K29" i="45"/>
  <c r="J29" i="45"/>
  <c r="I29" i="45"/>
  <c r="H29" i="45"/>
  <c r="G29" i="45"/>
  <c r="F29" i="45"/>
  <c r="E29" i="45"/>
  <c r="M30" i="46" l="1"/>
  <c r="J30" i="46"/>
  <c r="F30" i="46"/>
  <c r="I30" i="46"/>
  <c r="G30" i="46"/>
  <c r="L30" i="46"/>
  <c r="K30" i="46"/>
  <c r="H30" i="46"/>
  <c r="E30" i="46"/>
  <c r="M30" i="45"/>
  <c r="L30" i="45"/>
  <c r="K30" i="45"/>
  <c r="J30" i="45"/>
  <c r="I30" i="45"/>
  <c r="H30" i="45"/>
  <c r="G30" i="45"/>
  <c r="F30" i="45"/>
  <c r="E30" i="45"/>
  <c r="M31" i="46" l="1"/>
  <c r="L31" i="46"/>
  <c r="K31" i="46"/>
  <c r="J31" i="46"/>
  <c r="I31" i="46"/>
  <c r="H31" i="46"/>
  <c r="G31" i="46"/>
  <c r="F31" i="46"/>
  <c r="E31" i="46"/>
  <c r="M31" i="45"/>
  <c r="L31" i="45"/>
  <c r="K31" i="45"/>
  <c r="J31" i="45"/>
  <c r="I31" i="45"/>
  <c r="H31" i="45"/>
  <c r="G31" i="45"/>
  <c r="F31" i="45"/>
  <c r="E31" i="45"/>
  <c r="M32" i="46" l="1"/>
  <c r="L32" i="46"/>
  <c r="K32" i="46"/>
  <c r="J32" i="46"/>
  <c r="I32" i="46"/>
  <c r="H32" i="46"/>
  <c r="G32" i="46"/>
  <c r="F32" i="46"/>
  <c r="E32" i="46"/>
  <c r="M32" i="45"/>
  <c r="L32" i="45"/>
  <c r="K32" i="45"/>
  <c r="J32" i="45"/>
  <c r="I32" i="45"/>
  <c r="H32" i="45"/>
  <c r="G32" i="45"/>
  <c r="F32" i="45"/>
  <c r="E32" i="45"/>
  <c r="M33" i="46" l="1"/>
  <c r="L33" i="46"/>
  <c r="K33" i="46"/>
  <c r="J33" i="46"/>
  <c r="I33" i="46"/>
  <c r="H33" i="46"/>
  <c r="G33" i="46"/>
  <c r="F33" i="46"/>
  <c r="E33" i="46"/>
  <c r="M33" i="45"/>
  <c r="L33" i="45"/>
  <c r="K33" i="45"/>
  <c r="J33" i="45"/>
  <c r="I33" i="45"/>
  <c r="H33" i="45"/>
  <c r="G33" i="45"/>
  <c r="F33" i="45"/>
  <c r="E33" i="45"/>
  <c r="E18" i="39" l="1"/>
  <c r="F17" i="39"/>
  <c r="L14" i="39"/>
  <c r="F14" i="39"/>
  <c r="L13" i="39"/>
  <c r="F13" i="39"/>
  <c r="F19" i="39" l="1"/>
  <c r="F12" i="39"/>
  <c r="L12" i="39"/>
  <c r="G17" i="39"/>
  <c r="G20" i="39" s="1"/>
  <c r="F18" i="39"/>
  <c r="E20" i="39"/>
  <c r="E19" i="39"/>
  <c r="F20" i="39"/>
  <c r="L14" i="38"/>
  <c r="L13" i="38"/>
  <c r="F14" i="38"/>
  <c r="F13" i="38"/>
  <c r="G19" i="39" l="1"/>
  <c r="H17" i="39"/>
  <c r="G18" i="39"/>
  <c r="L12" i="38"/>
  <c r="F12" i="38"/>
  <c r="G21" i="39"/>
  <c r="E21" i="39"/>
  <c r="F21" i="39"/>
  <c r="I17" i="39"/>
  <c r="H19" i="39" l="1"/>
  <c r="H20" i="39"/>
  <c r="H21" i="39"/>
  <c r="H18" i="39"/>
  <c r="I18" i="39"/>
  <c r="J17" i="39"/>
  <c r="J22" i="39" s="1"/>
  <c r="I19" i="39"/>
  <c r="I20" i="39"/>
  <c r="I21" i="39"/>
  <c r="I22" i="39"/>
  <c r="G22" i="39"/>
  <c r="E22" i="39"/>
  <c r="F22" i="39"/>
  <c r="H22" i="39"/>
  <c r="G19" i="38"/>
  <c r="F18" i="38"/>
  <c r="F19" i="38"/>
  <c r="E19" i="38"/>
  <c r="I23" i="39" l="1"/>
  <c r="G23" i="39"/>
  <c r="E23" i="39"/>
  <c r="H23" i="39"/>
  <c r="J23" i="39"/>
  <c r="F23" i="39"/>
  <c r="J18" i="39"/>
  <c r="J19" i="39"/>
  <c r="K17" i="39"/>
  <c r="J20" i="39"/>
  <c r="J21" i="39"/>
  <c r="G20" i="38"/>
  <c r="F20" i="38"/>
  <c r="E20" i="38"/>
  <c r="G18" i="38"/>
  <c r="K18" i="39" l="1"/>
  <c r="L17" i="39"/>
  <c r="L24" i="39" s="1"/>
  <c r="K20" i="39"/>
  <c r="K19" i="39"/>
  <c r="K21" i="39"/>
  <c r="K22" i="39"/>
  <c r="K24" i="39"/>
  <c r="I24" i="39"/>
  <c r="G24" i="39"/>
  <c r="E24" i="39"/>
  <c r="J24" i="39"/>
  <c r="F24" i="39"/>
  <c r="H24" i="39"/>
  <c r="K23" i="39"/>
  <c r="I21" i="38"/>
  <c r="H18" i="38"/>
  <c r="H19" i="38"/>
  <c r="H20" i="38"/>
  <c r="H21" i="38"/>
  <c r="G21" i="38"/>
  <c r="F21" i="38"/>
  <c r="E21" i="38"/>
  <c r="K25" i="39" l="1"/>
  <c r="I25" i="39"/>
  <c r="G25" i="39"/>
  <c r="E25" i="39"/>
  <c r="L25" i="39"/>
  <c r="H25" i="39"/>
  <c r="J25" i="39"/>
  <c r="F25" i="39"/>
  <c r="M17" i="39"/>
  <c r="L18" i="39"/>
  <c r="L19" i="39"/>
  <c r="L20" i="39"/>
  <c r="L21" i="39"/>
  <c r="L22" i="39"/>
  <c r="L23" i="39"/>
  <c r="I22" i="38"/>
  <c r="H22" i="38"/>
  <c r="G22" i="38"/>
  <c r="F22" i="38"/>
  <c r="E22" i="38"/>
  <c r="I18" i="38"/>
  <c r="I19" i="38"/>
  <c r="I20" i="38"/>
  <c r="M18" i="39" l="1"/>
  <c r="M19" i="39"/>
  <c r="M20" i="39"/>
  <c r="M21" i="39"/>
  <c r="M22" i="39"/>
  <c r="M23" i="39"/>
  <c r="M24" i="39"/>
  <c r="M25" i="39"/>
  <c r="M26" i="39"/>
  <c r="K26" i="39"/>
  <c r="I26" i="39"/>
  <c r="G26" i="39"/>
  <c r="E26" i="39"/>
  <c r="J26" i="39"/>
  <c r="F26" i="39"/>
  <c r="L26" i="39"/>
  <c r="H26" i="39"/>
  <c r="K23" i="38"/>
  <c r="J18" i="38"/>
  <c r="J19" i="38"/>
  <c r="J20" i="38"/>
  <c r="J21" i="38"/>
  <c r="J22" i="38"/>
  <c r="J23" i="38"/>
  <c r="I23" i="38"/>
  <c r="H23" i="38"/>
  <c r="G23" i="38"/>
  <c r="F23" i="38"/>
  <c r="E23" i="38"/>
  <c r="M27" i="39" l="1"/>
  <c r="K27" i="39"/>
  <c r="I27" i="39"/>
  <c r="G27" i="39"/>
  <c r="E27" i="39"/>
  <c r="L27" i="39"/>
  <c r="H27" i="39"/>
  <c r="J27" i="39"/>
  <c r="F27" i="39"/>
  <c r="K24" i="38"/>
  <c r="J24" i="38"/>
  <c r="I24" i="38"/>
  <c r="H24" i="38"/>
  <c r="G24" i="38"/>
  <c r="F24" i="38"/>
  <c r="E24" i="38"/>
  <c r="K18" i="38"/>
  <c r="K19" i="38"/>
  <c r="K20" i="38"/>
  <c r="K21" i="38"/>
  <c r="K22" i="38"/>
  <c r="M28" i="39" l="1"/>
  <c r="K28" i="39"/>
  <c r="I28" i="39"/>
  <c r="G28" i="39"/>
  <c r="E28" i="39"/>
  <c r="J28" i="39"/>
  <c r="F28" i="39"/>
  <c r="L28" i="39"/>
  <c r="H28" i="39"/>
  <c r="M25" i="38"/>
  <c r="L18" i="38"/>
  <c r="L19" i="38"/>
  <c r="L20" i="38"/>
  <c r="L21" i="38"/>
  <c r="L22" i="38"/>
  <c r="L23" i="38"/>
  <c r="L24" i="38"/>
  <c r="L25" i="38"/>
  <c r="K25" i="38"/>
  <c r="J25" i="38"/>
  <c r="I25" i="38"/>
  <c r="H25" i="38"/>
  <c r="G25" i="38"/>
  <c r="F25" i="38"/>
  <c r="E25" i="38"/>
  <c r="M29" i="39" l="1"/>
  <c r="K29" i="39"/>
  <c r="I29" i="39"/>
  <c r="G29" i="39"/>
  <c r="E29" i="39"/>
  <c r="L29" i="39"/>
  <c r="H29" i="39"/>
  <c r="J29" i="39"/>
  <c r="F29" i="39"/>
  <c r="M26" i="38"/>
  <c r="L26" i="38"/>
  <c r="K26" i="38"/>
  <c r="J26" i="38"/>
  <c r="I26" i="38"/>
  <c r="H26" i="38"/>
  <c r="G26" i="38"/>
  <c r="F26" i="38"/>
  <c r="E26" i="38"/>
  <c r="M18" i="38"/>
  <c r="M19" i="38"/>
  <c r="M20" i="38"/>
  <c r="M21" i="38"/>
  <c r="M22" i="38"/>
  <c r="M23" i="38"/>
  <c r="M24" i="38"/>
  <c r="M30" i="39" l="1"/>
  <c r="K30" i="39"/>
  <c r="I30" i="39"/>
  <c r="G30" i="39"/>
  <c r="E30" i="39"/>
  <c r="J30" i="39"/>
  <c r="F30" i="39"/>
  <c r="L30" i="39"/>
  <c r="H30" i="39"/>
  <c r="M27" i="38"/>
  <c r="L27" i="38"/>
  <c r="K27" i="38"/>
  <c r="J27" i="38"/>
  <c r="I27" i="38"/>
  <c r="H27" i="38"/>
  <c r="G27" i="38"/>
  <c r="F27" i="38"/>
  <c r="E27" i="38"/>
  <c r="M31" i="39" l="1"/>
  <c r="K31" i="39"/>
  <c r="I31" i="39"/>
  <c r="G31" i="39"/>
  <c r="E31" i="39"/>
  <c r="L31" i="39"/>
  <c r="H31" i="39"/>
  <c r="J31" i="39"/>
  <c r="F31" i="39"/>
  <c r="M28" i="38"/>
  <c r="L28" i="38"/>
  <c r="K28" i="38"/>
  <c r="J28" i="38"/>
  <c r="I28" i="38"/>
  <c r="H28" i="38"/>
  <c r="G28" i="38"/>
  <c r="F28" i="38"/>
  <c r="E28" i="38"/>
  <c r="M32" i="39" l="1"/>
  <c r="K32" i="39"/>
  <c r="I32" i="39"/>
  <c r="G32" i="39"/>
  <c r="E32" i="39"/>
  <c r="J32" i="39"/>
  <c r="F32" i="39"/>
  <c r="L32" i="39"/>
  <c r="H32" i="39"/>
  <c r="M29" i="38"/>
  <c r="L29" i="38"/>
  <c r="K29" i="38"/>
  <c r="J29" i="38"/>
  <c r="I29" i="38"/>
  <c r="H29" i="38"/>
  <c r="G29" i="38"/>
  <c r="F29" i="38"/>
  <c r="E29" i="38"/>
  <c r="M33" i="39" l="1"/>
  <c r="K33" i="39"/>
  <c r="I33" i="39"/>
  <c r="G33" i="39"/>
  <c r="E33" i="39"/>
  <c r="L33" i="39"/>
  <c r="J33" i="39"/>
  <c r="H33" i="39"/>
  <c r="F33" i="39"/>
  <c r="M30" i="38"/>
  <c r="L30" i="38"/>
  <c r="K30" i="38"/>
  <c r="J30" i="38"/>
  <c r="I30" i="38"/>
  <c r="H30" i="38"/>
  <c r="G30" i="38"/>
  <c r="F30" i="38"/>
  <c r="E30" i="38"/>
  <c r="M31" i="38" l="1"/>
  <c r="L31" i="38"/>
  <c r="K31" i="38"/>
  <c r="J31" i="38"/>
  <c r="I31" i="38"/>
  <c r="H31" i="38"/>
  <c r="G31" i="38"/>
  <c r="F31" i="38"/>
  <c r="E31" i="38"/>
  <c r="M32" i="38" l="1"/>
  <c r="L32" i="38"/>
  <c r="K32" i="38"/>
  <c r="J32" i="38"/>
  <c r="I32" i="38"/>
  <c r="H32" i="38"/>
  <c r="G32" i="38"/>
  <c r="F32" i="38"/>
  <c r="E32" i="38"/>
  <c r="M33" i="38" l="1"/>
  <c r="L33" i="38"/>
  <c r="K33" i="38"/>
  <c r="J33" i="38"/>
  <c r="I33" i="38"/>
  <c r="H33" i="38"/>
  <c r="G33" i="38"/>
  <c r="F33" i="38"/>
  <c r="E33" i="38"/>
</calcChain>
</file>

<file path=xl/sharedStrings.xml><?xml version="1.0" encoding="utf-8"?>
<sst xmlns="http://schemas.openxmlformats.org/spreadsheetml/2006/main" count="124" uniqueCount="41">
  <si>
    <t>pounds per acre</t>
  </si>
  <si>
    <t>bushels per acre</t>
  </si>
  <si>
    <t>Corn Variable Costs =</t>
  </si>
  <si>
    <t>per acre</t>
  </si>
  <si>
    <t>Soybean Variable Costs =</t>
  </si>
  <si>
    <t>Corn Expected Yield =</t>
  </si>
  <si>
    <t>crop share</t>
  </si>
  <si>
    <t>Cotton Cash Rent =</t>
  </si>
  <si>
    <t>Cotton Share Rent =</t>
  </si>
  <si>
    <t>Corn Share Rent =</t>
  </si>
  <si>
    <t>Corn Cash Rent =</t>
  </si>
  <si>
    <t>Cell values in blue for costs, yield, rent and price can be changed by the user.</t>
  </si>
  <si>
    <t>Positive values highlighted in yellow indicate that cotton has a net return advantage over corn at that price, yield and cost level.</t>
  </si>
  <si>
    <t>Soybean Expected Yield =</t>
  </si>
  <si>
    <t>Soybean Share Rent =</t>
  </si>
  <si>
    <t>Soybean Cash Rent =</t>
  </si>
  <si>
    <t>Values in the table represent the difference between cotton net returns and soybean net returns above variable cost and rent.</t>
  </si>
  <si>
    <t>Positive values highlighted in yellow indicate that cotton has a net return advantage over soybeans at that price, yield and cost level.</t>
  </si>
  <si>
    <t>Developed by Michael Salassi and Michael Deliberto</t>
  </si>
  <si>
    <t>Department of Agricultural Economics and Agribusiness</t>
  </si>
  <si>
    <t>Louisiana State University Agricultural Center</t>
  </si>
  <si>
    <t>Corn Price =</t>
  </si>
  <si>
    <t>per bushel</t>
  </si>
  <si>
    <t>Soybean Price =</t>
  </si>
  <si>
    <t>Corn Price ($/bu)</t>
  </si>
  <si>
    <t>Soybean Price ($/bu)</t>
  </si>
  <si>
    <t>Rice Variable Costs =</t>
  </si>
  <si>
    <t>Rice Share Rent =</t>
  </si>
  <si>
    <t>Rice Cash Rent =</t>
  </si>
  <si>
    <t>Rice Price ($/lb)</t>
  </si>
  <si>
    <t>Rice Yield (lbs/acre)</t>
  </si>
  <si>
    <t>Rice Net Return Advantage Compared to Corn Net Returns</t>
  </si>
  <si>
    <t>Rice Expected Yield =</t>
  </si>
  <si>
    <t>RiceNet Return Advantage Compared to Corn Net Returns</t>
  </si>
  <si>
    <t>Rice Net Return Advantage Compared to Soybean Net Returns</t>
  </si>
  <si>
    <t>Values in table equal to rice net returns minus soybean net returns above variable costs</t>
  </si>
  <si>
    <t>Values in table equal to rice net returns minus corn net returns above variable costs</t>
  </si>
  <si>
    <t>1/1/2022</t>
  </si>
  <si>
    <t>1/1/2023</t>
  </si>
  <si>
    <t>Values in the table represent the difference between rice net returns and soybean net returns above variable cost and rent.</t>
  </si>
  <si>
    <t>Values in the table represent the difference between rice net returns and corn net returns above variable cost and rent.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</si>
</sst>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.00"/>
    <numFmt numFmtId="165" formatCode="&quot;$&quot;#,##0"/>
    <numFmt numFmtId="166" formatCode="&quot;$&quot;#,##0.0000"/>
  </numFmts>
  <fonts count="9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CC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i/>
      <sz val="14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7030A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quotePrefix="1" applyFont="1"/>
    <xf numFmtId="0" fontId="2" fillId="0" borderId="0" xfId="0" quotePrefix="1" applyFont="1" applyAlignment="1">
      <alignment horizontal="right"/>
    </xf>
    <xf numFmtId="0" fontId="1" fillId="2" borderId="0" xfId="0" applyFont="1" applyFill="1"/>
    <xf numFmtId="0" fontId="2" fillId="2" borderId="0" xfId="0" applyFont="1" applyFill="1" applyAlignment="1">
      <alignment horizontal="center"/>
    </xf>
    <xf numFmtId="0" fontId="1" fillId="2" borderId="0" xfId="0" applyFont="1" applyFill="1" applyAlignment="1">
      <alignment horizontal="right"/>
    </xf>
    <xf numFmtId="0" fontId="4" fillId="2" borderId="0" xfId="0" applyFont="1" applyFill="1"/>
    <xf numFmtId="0" fontId="4" fillId="2" borderId="0" xfId="0" applyFont="1" applyFill="1" applyAlignment="1">
      <alignment horizontal="right"/>
    </xf>
    <xf numFmtId="164" fontId="3" fillId="2" borderId="0" xfId="0" applyNumberFormat="1" applyFont="1" applyFill="1"/>
    <xf numFmtId="164" fontId="2" fillId="2" borderId="0" xfId="0" applyNumberFormat="1" applyFont="1" applyFill="1"/>
    <xf numFmtId="3" fontId="1" fillId="0" borderId="0" xfId="0" applyNumberFormat="1" applyFont="1"/>
    <xf numFmtId="2" fontId="1" fillId="2" borderId="0" xfId="0" applyNumberFormat="1" applyFont="1" applyFill="1"/>
    <xf numFmtId="3" fontId="1" fillId="2" borderId="0" xfId="0" applyNumberFormat="1" applyFont="1" applyFill="1"/>
    <xf numFmtId="165" fontId="5" fillId="2" borderId="0" xfId="0" applyNumberFormat="1" applyFont="1" applyFill="1" applyAlignment="1">
      <alignment horizontal="center"/>
    </xf>
    <xf numFmtId="3" fontId="1" fillId="0" borderId="1" xfId="0" applyNumberFormat="1" applyFont="1" applyBorder="1"/>
    <xf numFmtId="3" fontId="1" fillId="0" borderId="2" xfId="0" applyNumberFormat="1" applyFont="1" applyBorder="1"/>
    <xf numFmtId="3" fontId="1" fillId="0" borderId="3" xfId="0" applyNumberFormat="1" applyFont="1" applyBorder="1"/>
    <xf numFmtId="3" fontId="1" fillId="0" borderId="4" xfId="0" applyNumberFormat="1" applyFont="1" applyBorder="1"/>
    <xf numFmtId="3" fontId="1" fillId="0" borderId="5" xfId="0" applyNumberFormat="1" applyFont="1" applyBorder="1"/>
    <xf numFmtId="3" fontId="1" fillId="0" borderId="6" xfId="0" applyNumberFormat="1" applyFont="1" applyBorder="1"/>
    <xf numFmtId="3" fontId="1" fillId="0" borderId="7" xfId="0" applyNumberFormat="1" applyFont="1" applyBorder="1"/>
    <xf numFmtId="3" fontId="1" fillId="0" borderId="8" xfId="0" applyNumberFormat="1" applyFont="1" applyBorder="1"/>
    <xf numFmtId="0" fontId="1" fillId="2" borderId="1" xfId="0" applyFont="1" applyFill="1" applyBorder="1"/>
    <xf numFmtId="0" fontId="1" fillId="2" borderId="2" xfId="0" applyFont="1" applyFill="1" applyBorder="1"/>
    <xf numFmtId="0" fontId="0" fillId="2" borderId="3" xfId="0" applyFill="1" applyBorder="1"/>
    <xf numFmtId="0" fontId="1" fillId="2" borderId="4" xfId="0" applyFont="1" applyFill="1" applyBorder="1"/>
    <xf numFmtId="0" fontId="0" fillId="2" borderId="5" xfId="0" applyFill="1" applyBorder="1"/>
    <xf numFmtId="0" fontId="1" fillId="2" borderId="6" xfId="0" applyFont="1" applyFill="1" applyBorder="1"/>
    <xf numFmtId="0" fontId="1" fillId="2" borderId="7" xfId="0" applyFont="1" applyFill="1" applyBorder="1"/>
    <xf numFmtId="0" fontId="0" fillId="2" borderId="8" xfId="0" applyFill="1" applyBorder="1"/>
    <xf numFmtId="0" fontId="1" fillId="3" borderId="0" xfId="0" applyFont="1" applyFill="1"/>
    <xf numFmtId="0" fontId="2" fillId="3" borderId="0" xfId="0" applyFont="1" applyFill="1"/>
    <xf numFmtId="0" fontId="0" fillId="3" borderId="0" xfId="0" applyFill="1"/>
    <xf numFmtId="0" fontId="6" fillId="2" borderId="2" xfId="0" applyFont="1" applyFill="1" applyBorder="1" applyAlignment="1">
      <alignment horizontal="center"/>
    </xf>
    <xf numFmtId="0" fontId="7" fillId="0" borderId="0" xfId="0" applyFont="1"/>
    <xf numFmtId="0" fontId="8" fillId="2" borderId="7" xfId="0" applyFont="1" applyFill="1" applyBorder="1"/>
    <xf numFmtId="165" fontId="3" fillId="2" borderId="0" xfId="0" applyNumberFormat="1" applyFont="1" applyFill="1"/>
    <xf numFmtId="3" fontId="3" fillId="2" borderId="0" xfId="0" applyNumberFormat="1" applyFont="1" applyFill="1"/>
    <xf numFmtId="9" fontId="3" fillId="2" borderId="0" xfId="0" applyNumberFormat="1" applyFont="1" applyFill="1"/>
    <xf numFmtId="3" fontId="2" fillId="2" borderId="0" xfId="0" applyNumberFormat="1" applyFont="1" applyFill="1"/>
    <xf numFmtId="166" fontId="3" fillId="2" borderId="0" xfId="0" applyNumberFormat="1" applyFont="1" applyFill="1"/>
    <xf numFmtId="166" fontId="2" fillId="2" borderId="0" xfId="0" applyNumberFormat="1" applyFont="1" applyFill="1"/>
  </cellXfs>
  <cellStyles count="1">
    <cellStyle name="Normal" xfId="0" builtinId="0"/>
  </cellStyles>
  <dxfs count="102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825500</xdr:colOff>
      <xdr:row>35</xdr:row>
      <xdr:rowOff>40089</xdr:rowOff>
    </xdr:from>
    <xdr:to>
      <xdr:col>14</xdr:col>
      <xdr:colOff>596900</xdr:colOff>
      <xdr:row>38</xdr:row>
      <xdr:rowOff>42297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12325" y="7964889"/>
          <a:ext cx="1266825" cy="71658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825500</xdr:colOff>
      <xdr:row>35</xdr:row>
      <xdr:rowOff>40089</xdr:rowOff>
    </xdr:from>
    <xdr:to>
      <xdr:col>14</xdr:col>
      <xdr:colOff>596900</xdr:colOff>
      <xdr:row>38</xdr:row>
      <xdr:rowOff>42297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40900" y="8079189"/>
          <a:ext cx="1270000" cy="72610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800100</xdr:colOff>
      <xdr:row>35</xdr:row>
      <xdr:rowOff>25400</xdr:rowOff>
    </xdr:from>
    <xdr:to>
      <xdr:col>14</xdr:col>
      <xdr:colOff>571500</xdr:colOff>
      <xdr:row>38</xdr:row>
      <xdr:rowOff>27608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86925" y="7950200"/>
          <a:ext cx="1266825" cy="71658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800100</xdr:colOff>
      <xdr:row>35</xdr:row>
      <xdr:rowOff>25400</xdr:rowOff>
    </xdr:from>
    <xdr:to>
      <xdr:col>14</xdr:col>
      <xdr:colOff>571500</xdr:colOff>
      <xdr:row>38</xdr:row>
      <xdr:rowOff>27608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15500" y="8064500"/>
          <a:ext cx="1270000" cy="7261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40"/>
  <sheetViews>
    <sheetView zoomScale="80" zoomScaleNormal="80" workbookViewId="0">
      <selection activeCell="C6" sqref="C6:O34"/>
    </sheetView>
  </sheetViews>
  <sheetFormatPr defaultRowHeight="18.75" x14ac:dyDescent="0.3"/>
  <cols>
    <col min="1" max="1" width="4.140625" style="1" customWidth="1"/>
    <col min="2" max="2" width="9.140625" style="1"/>
    <col min="3" max="3" width="12.85546875" style="1" bestFit="1" customWidth="1"/>
    <col min="4" max="4" width="10.5703125" style="1" bestFit="1" customWidth="1"/>
    <col min="5" max="5" width="10.7109375" style="1" customWidth="1"/>
    <col min="6" max="6" width="12.42578125" style="1" customWidth="1"/>
    <col min="7" max="7" width="12.7109375" style="1" customWidth="1"/>
    <col min="8" max="8" width="11.7109375" style="1" customWidth="1"/>
    <col min="9" max="9" width="12.85546875" style="1" customWidth="1"/>
    <col min="10" max="10" width="12.28515625" style="1" bestFit="1" customWidth="1"/>
    <col min="11" max="11" width="11.85546875" style="1" customWidth="1"/>
    <col min="12" max="13" width="12.85546875" style="1" bestFit="1" customWidth="1"/>
    <col min="14" max="14" width="9.5703125" style="1" customWidth="1"/>
    <col min="16" max="16" width="9.28515625" bestFit="1" customWidth="1"/>
    <col min="17" max="17" width="3.5703125" customWidth="1"/>
    <col min="18" max="18" width="12.140625" customWidth="1"/>
    <col min="19" max="19" width="11.42578125" customWidth="1"/>
    <col min="20" max="20" width="11.28515625" customWidth="1"/>
    <col min="21" max="21" width="10" customWidth="1"/>
    <col min="22" max="22" width="11.140625" customWidth="1"/>
    <col min="23" max="23" width="12" customWidth="1"/>
    <col min="24" max="24" width="10.5703125" customWidth="1"/>
    <col min="25" max="25" width="12.85546875" customWidth="1"/>
    <col min="26" max="26" width="12.5703125" customWidth="1"/>
    <col min="27" max="27" width="12" customWidth="1"/>
    <col min="28" max="28" width="11.140625" customWidth="1"/>
    <col min="29" max="29" width="14.28515625" customWidth="1"/>
    <col min="30" max="31" width="12.5703125" customWidth="1"/>
    <col min="32" max="32" width="13.140625" customWidth="1"/>
    <col min="33" max="33" width="12.28515625" customWidth="1"/>
    <col min="34" max="34" width="10.5703125" customWidth="1"/>
    <col min="35" max="35" width="11.28515625" customWidth="1"/>
    <col min="36" max="36" width="12" customWidth="1"/>
    <col min="37" max="37" width="10.28515625" customWidth="1"/>
    <col min="38" max="38" width="10.7109375" customWidth="1"/>
    <col min="39" max="39" width="12.42578125" customWidth="1"/>
  </cols>
  <sheetData>
    <row r="1" spans="1:39" x14ac:dyDescent="0.3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x14ac:dyDescent="0.3">
      <c r="A2" s="32"/>
      <c r="C2" s="2" t="s">
        <v>11</v>
      </c>
      <c r="D2" s="2"/>
      <c r="F2" s="2"/>
      <c r="G2" s="2"/>
      <c r="I2" s="2"/>
      <c r="J2" s="2"/>
      <c r="L2" s="3"/>
      <c r="O2" s="4" t="s">
        <v>38</v>
      </c>
      <c r="P2" s="2"/>
      <c r="Q2" s="33"/>
      <c r="R2" s="1"/>
      <c r="S2" s="2"/>
      <c r="T2" s="2"/>
      <c r="U2" s="1"/>
      <c r="V2" s="2"/>
      <c r="W2" s="2"/>
      <c r="X2" s="1"/>
      <c r="Y2" s="3"/>
      <c r="Z2" s="4"/>
      <c r="AA2" s="1"/>
      <c r="AB2" s="1"/>
      <c r="AC2" s="2"/>
      <c r="AD2" s="2"/>
      <c r="AE2" s="1"/>
      <c r="AF2" s="2"/>
      <c r="AG2" s="2"/>
      <c r="AH2" s="1"/>
      <c r="AI2" s="2"/>
      <c r="AJ2" s="2"/>
      <c r="AK2" s="1"/>
      <c r="AL2" s="3"/>
      <c r="AM2" s="4"/>
    </row>
    <row r="3" spans="1:39" x14ac:dyDescent="0.3">
      <c r="A3" s="32"/>
      <c r="C3" s="2" t="s">
        <v>40</v>
      </c>
      <c r="D3" s="2"/>
      <c r="F3" s="2"/>
      <c r="G3" s="2"/>
      <c r="I3" s="2"/>
      <c r="J3" s="2"/>
      <c r="L3" s="3"/>
      <c r="O3" s="4"/>
      <c r="P3" s="2"/>
      <c r="Q3" s="33"/>
      <c r="R3" s="1"/>
      <c r="S3" s="2"/>
      <c r="T3" s="2"/>
      <c r="U3" s="1"/>
      <c r="V3" s="2"/>
      <c r="W3" s="2"/>
      <c r="X3" s="1"/>
      <c r="Y3" s="3"/>
      <c r="Z3" s="4"/>
      <c r="AA3" s="1"/>
      <c r="AB3" s="1"/>
      <c r="AC3" s="2"/>
      <c r="AD3" s="2"/>
      <c r="AE3" s="1"/>
      <c r="AF3" s="2"/>
      <c r="AG3" s="2"/>
      <c r="AH3" s="1"/>
      <c r="AI3" s="2"/>
      <c r="AJ3" s="2"/>
      <c r="AK3" s="1"/>
      <c r="AL3" s="3"/>
      <c r="AM3" s="4"/>
    </row>
    <row r="4" spans="1:39" x14ac:dyDescent="0.3">
      <c r="A4" s="32"/>
      <c r="C4" s="2" t="s">
        <v>12</v>
      </c>
      <c r="Q4" s="34"/>
    </row>
    <row r="5" spans="1:39" ht="19.5" thickBot="1" x14ac:dyDescent="0.35">
      <c r="A5" s="32"/>
      <c r="Q5" s="34"/>
    </row>
    <row r="6" spans="1:39" ht="21" x14ac:dyDescent="0.35">
      <c r="A6" s="32"/>
      <c r="C6" s="24"/>
      <c r="D6" s="25"/>
      <c r="E6" s="25"/>
      <c r="F6" s="25"/>
      <c r="G6" s="25"/>
      <c r="H6" s="25"/>
      <c r="I6" s="35" t="s">
        <v>31</v>
      </c>
      <c r="J6" s="25"/>
      <c r="K6" s="25"/>
      <c r="L6" s="25"/>
      <c r="M6" s="25"/>
      <c r="N6" s="25"/>
      <c r="O6" s="26"/>
      <c r="Q6" s="34"/>
    </row>
    <row r="7" spans="1:39" x14ac:dyDescent="0.3">
      <c r="A7" s="32"/>
      <c r="C7" s="27"/>
      <c r="D7" s="5"/>
      <c r="E7" s="5"/>
      <c r="F7" s="5"/>
      <c r="G7" s="5"/>
      <c r="H7" s="5"/>
      <c r="I7" s="6"/>
      <c r="J7" s="5"/>
      <c r="K7" s="7" t="s">
        <v>21</v>
      </c>
      <c r="L7" s="10">
        <v>6</v>
      </c>
      <c r="M7" s="5" t="s">
        <v>22</v>
      </c>
      <c r="N7" s="5"/>
      <c r="O7" s="28"/>
      <c r="Q7" s="34"/>
    </row>
    <row r="8" spans="1:39" x14ac:dyDescent="0.3">
      <c r="A8" s="32"/>
      <c r="C8" s="27"/>
      <c r="D8" s="5"/>
      <c r="E8" s="7" t="s">
        <v>26</v>
      </c>
      <c r="F8" s="38">
        <v>956</v>
      </c>
      <c r="G8" s="5" t="s">
        <v>3</v>
      </c>
      <c r="H8" s="5"/>
      <c r="I8" s="5"/>
      <c r="J8" s="5"/>
      <c r="K8" s="7" t="s">
        <v>2</v>
      </c>
      <c r="L8" s="38">
        <v>688</v>
      </c>
      <c r="M8" s="5" t="s">
        <v>3</v>
      </c>
      <c r="N8" s="5"/>
      <c r="O8" s="28"/>
      <c r="Q8" s="34"/>
    </row>
    <row r="9" spans="1:39" x14ac:dyDescent="0.3">
      <c r="A9" s="32"/>
      <c r="C9" s="27"/>
      <c r="D9" s="5"/>
      <c r="E9" s="7"/>
      <c r="F9" s="39"/>
      <c r="G9" s="5"/>
      <c r="H9" s="5"/>
      <c r="I9" s="5"/>
      <c r="J9" s="5"/>
      <c r="K9" s="7" t="s">
        <v>5</v>
      </c>
      <c r="L9" s="39">
        <v>180</v>
      </c>
      <c r="M9" s="5" t="s">
        <v>1</v>
      </c>
      <c r="N9" s="5"/>
      <c r="O9" s="28"/>
      <c r="Q9" s="34"/>
    </row>
    <row r="10" spans="1:39" x14ac:dyDescent="0.3">
      <c r="A10" s="32"/>
      <c r="C10" s="27"/>
      <c r="D10" s="5"/>
      <c r="E10" s="7" t="s">
        <v>27</v>
      </c>
      <c r="F10" s="40">
        <v>0.2</v>
      </c>
      <c r="G10" s="5" t="s">
        <v>6</v>
      </c>
      <c r="H10" s="5"/>
      <c r="I10" s="5"/>
      <c r="J10" s="5"/>
      <c r="K10" s="7" t="s">
        <v>9</v>
      </c>
      <c r="L10" s="40">
        <v>0.2</v>
      </c>
      <c r="M10" s="5" t="s">
        <v>6</v>
      </c>
      <c r="N10" s="5"/>
      <c r="O10" s="28"/>
      <c r="Q10" s="34"/>
    </row>
    <row r="11" spans="1:39" x14ac:dyDescent="0.3">
      <c r="A11" s="32"/>
      <c r="C11" s="27"/>
      <c r="D11" s="5"/>
      <c r="E11" s="7" t="s">
        <v>28</v>
      </c>
      <c r="F11" s="38">
        <v>0</v>
      </c>
      <c r="G11" s="5" t="s">
        <v>3</v>
      </c>
      <c r="H11" s="5"/>
      <c r="I11" s="5"/>
      <c r="J11" s="5"/>
      <c r="K11" s="7" t="s">
        <v>10</v>
      </c>
      <c r="L11" s="38">
        <v>0</v>
      </c>
      <c r="M11" s="5" t="s">
        <v>3</v>
      </c>
      <c r="N11" s="5"/>
      <c r="O11" s="28"/>
      <c r="Q11" s="34"/>
    </row>
    <row r="12" spans="1:39" x14ac:dyDescent="0.3">
      <c r="A12" s="32"/>
      <c r="C12" s="27"/>
      <c r="D12" s="5"/>
      <c r="E12" s="7"/>
      <c r="F12" s="15" t="str">
        <f>IF(F13+F14&gt;1,"Either share rent value or cash rent value must be zero!","  ")</f>
        <v xml:space="preserve">  </v>
      </c>
      <c r="G12" s="5"/>
      <c r="H12" s="5"/>
      <c r="I12" s="5"/>
      <c r="J12" s="5"/>
      <c r="K12" s="7"/>
      <c r="L12" s="15" t="str">
        <f>IF(L13+L14&gt;1,"Either share rent value or cash rent value must be zero!","  ")</f>
        <v xml:space="preserve">  </v>
      </c>
      <c r="M12" s="5"/>
      <c r="N12" s="5"/>
      <c r="O12" s="28"/>
      <c r="Q12" s="34"/>
    </row>
    <row r="13" spans="1:39" hidden="1" x14ac:dyDescent="0.3">
      <c r="A13" s="32"/>
      <c r="C13" s="27"/>
      <c r="D13" s="5"/>
      <c r="E13" s="7" t="s">
        <v>8</v>
      </c>
      <c r="F13" s="14">
        <f>IF(F10&gt;0,1,0)</f>
        <v>1</v>
      </c>
      <c r="G13" s="5"/>
      <c r="H13" s="5"/>
      <c r="I13" s="5"/>
      <c r="J13" s="5"/>
      <c r="K13" s="7" t="s">
        <v>9</v>
      </c>
      <c r="L13" s="14">
        <f>IF(L10&gt;0,1,0)</f>
        <v>1</v>
      </c>
      <c r="M13" s="5"/>
      <c r="N13" s="5"/>
      <c r="O13" s="28"/>
      <c r="Q13" s="34"/>
    </row>
    <row r="14" spans="1:39" hidden="1" x14ac:dyDescent="0.3">
      <c r="A14" s="32"/>
      <c r="C14" s="27"/>
      <c r="D14" s="5"/>
      <c r="E14" s="7" t="s">
        <v>7</v>
      </c>
      <c r="F14" s="14">
        <f>IF(F11&gt;0,1,0)</f>
        <v>0</v>
      </c>
      <c r="G14" s="5"/>
      <c r="H14" s="5"/>
      <c r="I14" s="5"/>
      <c r="J14" s="7"/>
      <c r="K14" s="7" t="s">
        <v>10</v>
      </c>
      <c r="L14" s="14">
        <f>IF(L11&gt;0,1,0)</f>
        <v>0</v>
      </c>
      <c r="M14" s="5"/>
      <c r="N14" s="5"/>
      <c r="O14" s="28"/>
      <c r="Q14" s="34"/>
    </row>
    <row r="15" spans="1:39" x14ac:dyDescent="0.3">
      <c r="A15" s="32"/>
      <c r="C15" s="27"/>
      <c r="D15" s="5"/>
      <c r="E15" s="5"/>
      <c r="F15" s="13"/>
      <c r="G15" s="5"/>
      <c r="H15" s="5"/>
      <c r="I15" s="8" t="s">
        <v>30</v>
      </c>
      <c r="J15" s="5"/>
      <c r="K15" s="5"/>
      <c r="L15" s="5"/>
      <c r="M15" s="5"/>
      <c r="N15" s="5"/>
      <c r="O15" s="28"/>
      <c r="Q15" s="34"/>
    </row>
    <row r="16" spans="1:39" x14ac:dyDescent="0.3">
      <c r="A16" s="32"/>
      <c r="C16" s="27"/>
      <c r="D16" s="9" t="s">
        <v>29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28"/>
      <c r="Q16" s="34"/>
    </row>
    <row r="17" spans="1:17" ht="19.5" thickBot="1" x14ac:dyDescent="0.35">
      <c r="A17" s="32"/>
      <c r="C17" s="27"/>
      <c r="D17" s="5"/>
      <c r="E17" s="39">
        <v>8000</v>
      </c>
      <c r="F17" s="41">
        <f t="shared" ref="F17:M17" si="0">E17+50</f>
        <v>8050</v>
      </c>
      <c r="G17" s="41">
        <f t="shared" si="0"/>
        <v>8100</v>
      </c>
      <c r="H17" s="41">
        <f t="shared" si="0"/>
        <v>8150</v>
      </c>
      <c r="I17" s="41">
        <f t="shared" si="0"/>
        <v>8200</v>
      </c>
      <c r="J17" s="41">
        <f t="shared" si="0"/>
        <v>8250</v>
      </c>
      <c r="K17" s="41">
        <f t="shared" si="0"/>
        <v>8300</v>
      </c>
      <c r="L17" s="41">
        <f t="shared" si="0"/>
        <v>8350</v>
      </c>
      <c r="M17" s="41">
        <f t="shared" si="0"/>
        <v>8400</v>
      </c>
      <c r="N17" s="5"/>
      <c r="O17" s="28"/>
      <c r="Q17" s="34"/>
    </row>
    <row r="18" spans="1:17" x14ac:dyDescent="0.3">
      <c r="A18" s="32"/>
      <c r="C18" s="27"/>
      <c r="D18" s="42">
        <v>0.13</v>
      </c>
      <c r="E18" s="16">
        <f t="shared" ref="E18:M18" si="1">(($D$18*E17*(1-$F$10))-$F$8-$F$11)-(($L$7*$L$9*(1-$L$10))-$L$8-$L$11)</f>
        <v>-300</v>
      </c>
      <c r="F18" s="17">
        <f t="shared" si="1"/>
        <v>-294.79999999999995</v>
      </c>
      <c r="G18" s="17">
        <f t="shared" si="1"/>
        <v>-289.59999999999991</v>
      </c>
      <c r="H18" s="17">
        <f t="shared" si="1"/>
        <v>-284.39999999999998</v>
      </c>
      <c r="I18" s="17">
        <f t="shared" si="1"/>
        <v>-279.19999999999993</v>
      </c>
      <c r="J18" s="17">
        <f t="shared" si="1"/>
        <v>-274</v>
      </c>
      <c r="K18" s="17">
        <f t="shared" si="1"/>
        <v>-268.79999999999995</v>
      </c>
      <c r="L18" s="17">
        <f t="shared" si="1"/>
        <v>-263.59999999999991</v>
      </c>
      <c r="M18" s="18">
        <f t="shared" si="1"/>
        <v>-258.39999999999998</v>
      </c>
      <c r="N18" s="5"/>
      <c r="O18" s="28"/>
      <c r="Q18" s="34"/>
    </row>
    <row r="19" spans="1:17" x14ac:dyDescent="0.3">
      <c r="A19" s="32"/>
      <c r="C19" s="27"/>
      <c r="D19" s="43">
        <f>D18+0.0025</f>
        <v>0.13250000000000001</v>
      </c>
      <c r="E19" s="19">
        <f t="shared" ref="E19:M19" si="2">(($D$19*E17*(1-$F$10))-$F$8-$F$11)-(($L$7*$L$9*(1-$L$10))-$L$8-$L$11)</f>
        <v>-284</v>
      </c>
      <c r="F19" s="12">
        <f t="shared" si="2"/>
        <v>-278.69999999999993</v>
      </c>
      <c r="G19" s="12">
        <f t="shared" si="2"/>
        <v>-273.39999999999998</v>
      </c>
      <c r="H19" s="12">
        <f t="shared" si="2"/>
        <v>-268.09999999999991</v>
      </c>
      <c r="I19" s="12">
        <f t="shared" si="2"/>
        <v>-262.79999999999995</v>
      </c>
      <c r="J19" s="12">
        <f t="shared" si="2"/>
        <v>-257.5</v>
      </c>
      <c r="K19" s="12">
        <f t="shared" si="2"/>
        <v>-252.19999999999993</v>
      </c>
      <c r="L19" s="12">
        <f t="shared" si="2"/>
        <v>-246.89999999999998</v>
      </c>
      <c r="M19" s="20">
        <f t="shared" si="2"/>
        <v>-241.59999999999991</v>
      </c>
      <c r="N19" s="5"/>
      <c r="O19" s="28"/>
      <c r="Q19" s="34"/>
    </row>
    <row r="20" spans="1:17" x14ac:dyDescent="0.3">
      <c r="A20" s="32"/>
      <c r="C20" s="27"/>
      <c r="D20" s="43">
        <f t="shared" ref="D20:D33" si="3">D19+0.0025</f>
        <v>0.13500000000000001</v>
      </c>
      <c r="E20" s="19">
        <f t="shared" ref="E20:M20" si="4">(($D$20*E17*(1-$F$10))-$F$8-$F$11)-(($L$7*$L$9*(1-$L$10))-$L$8-$L$11)</f>
        <v>-268</v>
      </c>
      <c r="F20" s="12">
        <f t="shared" si="4"/>
        <v>-262.59999999999991</v>
      </c>
      <c r="G20" s="12">
        <f t="shared" si="4"/>
        <v>-257.19999999999993</v>
      </c>
      <c r="H20" s="12">
        <f t="shared" si="4"/>
        <v>-251.79999999999995</v>
      </c>
      <c r="I20" s="12">
        <f t="shared" si="4"/>
        <v>-246.39999999999998</v>
      </c>
      <c r="J20" s="12">
        <f t="shared" si="4"/>
        <v>-241</v>
      </c>
      <c r="K20" s="12">
        <f t="shared" si="4"/>
        <v>-235.59999999999991</v>
      </c>
      <c r="L20" s="12">
        <f t="shared" si="4"/>
        <v>-230.19999999999993</v>
      </c>
      <c r="M20" s="20">
        <f t="shared" si="4"/>
        <v>-224.79999999999995</v>
      </c>
      <c r="N20" s="5"/>
      <c r="O20" s="28"/>
      <c r="Q20" s="34"/>
    </row>
    <row r="21" spans="1:17" x14ac:dyDescent="0.3">
      <c r="A21" s="32"/>
      <c r="C21" s="27"/>
      <c r="D21" s="43">
        <f t="shared" si="3"/>
        <v>0.13750000000000001</v>
      </c>
      <c r="E21" s="19">
        <f t="shared" ref="E21:M21" si="5">(($D$21*E17*(1-$F$10))-$F$8-$F$11)-(($L$7*$L$9*(1-$L$10))-$L$8-$L$11)</f>
        <v>-252</v>
      </c>
      <c r="F21" s="12">
        <f t="shared" si="5"/>
        <v>-246.5</v>
      </c>
      <c r="G21" s="12">
        <f t="shared" si="5"/>
        <v>-241</v>
      </c>
      <c r="H21" s="12">
        <f t="shared" si="5"/>
        <v>-235.5</v>
      </c>
      <c r="I21" s="12">
        <f t="shared" si="5"/>
        <v>-230</v>
      </c>
      <c r="J21" s="12">
        <f t="shared" si="5"/>
        <v>-224.5</v>
      </c>
      <c r="K21" s="12">
        <f t="shared" si="5"/>
        <v>-219</v>
      </c>
      <c r="L21" s="12">
        <f t="shared" si="5"/>
        <v>-213.5</v>
      </c>
      <c r="M21" s="20">
        <f t="shared" si="5"/>
        <v>-208</v>
      </c>
      <c r="N21" s="5"/>
      <c r="O21" s="28"/>
      <c r="Q21" s="34"/>
    </row>
    <row r="22" spans="1:17" x14ac:dyDescent="0.3">
      <c r="A22" s="32"/>
      <c r="C22" s="27"/>
      <c r="D22" s="43">
        <f t="shared" si="3"/>
        <v>0.14000000000000001</v>
      </c>
      <c r="E22" s="19">
        <f t="shared" ref="E22:M22" si="6">(($D$22*E17*(1-$F$10))-$F$8-$F$11)-(($L$7*$L$9*(1-$L$10))-$L$8-$L$11)</f>
        <v>-236</v>
      </c>
      <c r="F22" s="12">
        <f t="shared" si="6"/>
        <v>-230.39999999999998</v>
      </c>
      <c r="G22" s="12">
        <f t="shared" si="6"/>
        <v>-224.79999999999995</v>
      </c>
      <c r="H22" s="12">
        <f t="shared" si="6"/>
        <v>-219.19999999999993</v>
      </c>
      <c r="I22" s="12">
        <f t="shared" si="6"/>
        <v>-213.59999999999991</v>
      </c>
      <c r="J22" s="12">
        <f t="shared" si="6"/>
        <v>-208</v>
      </c>
      <c r="K22" s="12">
        <f t="shared" si="6"/>
        <v>-202.39999999999998</v>
      </c>
      <c r="L22" s="12">
        <f t="shared" si="6"/>
        <v>-196.79999999999995</v>
      </c>
      <c r="M22" s="20">
        <f t="shared" si="6"/>
        <v>-191.19999999999993</v>
      </c>
      <c r="N22" s="5"/>
      <c r="O22" s="28"/>
      <c r="Q22" s="34"/>
    </row>
    <row r="23" spans="1:17" x14ac:dyDescent="0.3">
      <c r="A23" s="32"/>
      <c r="C23" s="27"/>
      <c r="D23" s="43">
        <f t="shared" si="3"/>
        <v>0.14250000000000002</v>
      </c>
      <c r="E23" s="19">
        <f t="shared" ref="E23:M23" si="7">(($D$23*E17*(1-$F$10))-$F$8-$F$11)-(($L$7*$L$9*(1-$L$10))-$L$8-$L$11)</f>
        <v>-219.99999999999977</v>
      </c>
      <c r="F23" s="12">
        <f t="shared" si="7"/>
        <v>-214.29999999999973</v>
      </c>
      <c r="G23" s="12">
        <f t="shared" si="7"/>
        <v>-208.5999999999998</v>
      </c>
      <c r="H23" s="12">
        <f t="shared" si="7"/>
        <v>-202.89999999999975</v>
      </c>
      <c r="I23" s="12">
        <f t="shared" si="7"/>
        <v>-197.19999999999982</v>
      </c>
      <c r="J23" s="12">
        <f t="shared" si="7"/>
        <v>-191.49999999999977</v>
      </c>
      <c r="K23" s="12">
        <f t="shared" si="7"/>
        <v>-185.79999999999973</v>
      </c>
      <c r="L23" s="12">
        <f t="shared" si="7"/>
        <v>-180.0999999999998</v>
      </c>
      <c r="M23" s="20">
        <f t="shared" si="7"/>
        <v>-174.39999999999975</v>
      </c>
      <c r="N23" s="5"/>
      <c r="O23" s="28"/>
      <c r="Q23" s="34"/>
    </row>
    <row r="24" spans="1:17" x14ac:dyDescent="0.3">
      <c r="A24" s="32"/>
      <c r="C24" s="27"/>
      <c r="D24" s="43">
        <f t="shared" si="3"/>
        <v>0.14500000000000002</v>
      </c>
      <c r="E24" s="19">
        <f t="shared" ref="E24:M24" si="8">(($D$24*E17*(1-$F$10))-$F$8-$F$11)-(($L$7*$L$9*(1-$L$10))-$L$8-$L$11)</f>
        <v>-203.99999999999977</v>
      </c>
      <c r="F24" s="12">
        <f t="shared" si="8"/>
        <v>-198.19999999999982</v>
      </c>
      <c r="G24" s="12">
        <f t="shared" si="8"/>
        <v>-192.39999999999975</v>
      </c>
      <c r="H24" s="12">
        <f t="shared" si="8"/>
        <v>-186.5999999999998</v>
      </c>
      <c r="I24" s="12">
        <f t="shared" si="8"/>
        <v>-180.79999999999973</v>
      </c>
      <c r="J24" s="12">
        <f t="shared" si="8"/>
        <v>-174.99999999999977</v>
      </c>
      <c r="K24" s="12">
        <f t="shared" si="8"/>
        <v>-169.19999999999982</v>
      </c>
      <c r="L24" s="12">
        <f t="shared" si="8"/>
        <v>-163.39999999999975</v>
      </c>
      <c r="M24" s="20">
        <f t="shared" si="8"/>
        <v>-157.5999999999998</v>
      </c>
      <c r="N24" s="5"/>
      <c r="O24" s="28"/>
      <c r="Q24" s="34"/>
    </row>
    <row r="25" spans="1:17" x14ac:dyDescent="0.3">
      <c r="A25" s="32"/>
      <c r="C25" s="27"/>
      <c r="D25" s="43">
        <f t="shared" si="3"/>
        <v>0.14750000000000002</v>
      </c>
      <c r="E25" s="19">
        <f t="shared" ref="E25:M25" si="9">(($D$25*E17*(1-$F$10))-$F$8-$F$11)-(($L$7*$L$9*(1-$L$10))-$L$8-$L$11)</f>
        <v>-187.99999999999977</v>
      </c>
      <c r="F25" s="12">
        <f t="shared" si="9"/>
        <v>-182.0999999999998</v>
      </c>
      <c r="G25" s="12">
        <f t="shared" si="9"/>
        <v>-176.19999999999982</v>
      </c>
      <c r="H25" s="12">
        <f t="shared" si="9"/>
        <v>-170.29999999999973</v>
      </c>
      <c r="I25" s="12">
        <f t="shared" si="9"/>
        <v>-164.39999999999975</v>
      </c>
      <c r="J25" s="12">
        <f t="shared" si="9"/>
        <v>-158.49999999999977</v>
      </c>
      <c r="K25" s="12">
        <f t="shared" si="9"/>
        <v>-152.5999999999998</v>
      </c>
      <c r="L25" s="12">
        <f t="shared" si="9"/>
        <v>-146.69999999999982</v>
      </c>
      <c r="M25" s="20">
        <f t="shared" si="9"/>
        <v>-140.79999999999973</v>
      </c>
      <c r="N25" s="5"/>
      <c r="O25" s="28"/>
      <c r="Q25" s="34"/>
    </row>
    <row r="26" spans="1:17" x14ac:dyDescent="0.3">
      <c r="A26" s="32"/>
      <c r="C26" s="27"/>
      <c r="D26" s="43">
        <f t="shared" si="3"/>
        <v>0.15000000000000002</v>
      </c>
      <c r="E26" s="19">
        <f t="shared" ref="E26:M26" si="10">(($D$26*E17*(1-$F$10))-$F$8-$F$11)-(($L$7*$L$9*(1-$L$10))-$L$8-$L$11)</f>
        <v>-171.99999999999977</v>
      </c>
      <c r="F26" s="12">
        <f t="shared" si="10"/>
        <v>-165.99999999999977</v>
      </c>
      <c r="G26" s="12">
        <f t="shared" si="10"/>
        <v>-159.99999999999977</v>
      </c>
      <c r="H26" s="12">
        <f t="shared" si="10"/>
        <v>-153.99999999999977</v>
      </c>
      <c r="I26" s="12">
        <f>(($D$26*I17*(1-$F$10))-$F$8-$F$11)-(($L$7*$L$9*(1-$L$10))-$L$8-$L$11)</f>
        <v>-147.99999999999977</v>
      </c>
      <c r="J26" s="12">
        <f t="shared" si="10"/>
        <v>-141.99999999999977</v>
      </c>
      <c r="K26" s="12">
        <f t="shared" si="10"/>
        <v>-135.99999999999977</v>
      </c>
      <c r="L26" s="12">
        <f t="shared" si="10"/>
        <v>-129.99999999999977</v>
      </c>
      <c r="M26" s="20">
        <f t="shared" si="10"/>
        <v>-123.99999999999977</v>
      </c>
      <c r="N26" s="5"/>
      <c r="O26" s="28"/>
      <c r="Q26" s="34"/>
    </row>
    <row r="27" spans="1:17" x14ac:dyDescent="0.3">
      <c r="A27" s="32"/>
      <c r="C27" s="27"/>
      <c r="D27" s="43">
        <f t="shared" si="3"/>
        <v>0.15250000000000002</v>
      </c>
      <c r="E27" s="19">
        <f t="shared" ref="E27:M27" si="11">(($D$27*E17*(1-$F$10))-$F$8-$F$11)-(($L$7*$L$9*(1-$L$10))-$L$8-$L$11)</f>
        <v>-155.99999999999977</v>
      </c>
      <c r="F27" s="12">
        <f t="shared" si="11"/>
        <v>-149.89999999999975</v>
      </c>
      <c r="G27" s="12">
        <f t="shared" si="11"/>
        <v>-143.79999999999973</v>
      </c>
      <c r="H27" s="12">
        <f t="shared" si="11"/>
        <v>-137.69999999999982</v>
      </c>
      <c r="I27" s="12">
        <f t="shared" si="11"/>
        <v>-131.5999999999998</v>
      </c>
      <c r="J27" s="12">
        <f t="shared" si="11"/>
        <v>-125.49999999999977</v>
      </c>
      <c r="K27" s="12">
        <f t="shared" si="11"/>
        <v>-119.39999999999975</v>
      </c>
      <c r="L27" s="12">
        <f t="shared" si="11"/>
        <v>-113.29999999999973</v>
      </c>
      <c r="M27" s="20">
        <f t="shared" si="11"/>
        <v>-107.19999999999982</v>
      </c>
      <c r="N27" s="5"/>
      <c r="O27" s="28"/>
      <c r="Q27" s="34"/>
    </row>
    <row r="28" spans="1:17" x14ac:dyDescent="0.3">
      <c r="A28" s="32"/>
      <c r="C28" s="27"/>
      <c r="D28" s="43">
        <f t="shared" si="3"/>
        <v>0.15500000000000003</v>
      </c>
      <c r="E28" s="19">
        <f t="shared" ref="E28:M28" si="12">(($D$28*E17*(1-$F$10))-$F$8-$F$11)-(($L$7*$L$9*(1-$L$10))-$L$8-$L$11)</f>
        <v>-139.99999999999977</v>
      </c>
      <c r="F28" s="12">
        <f t="shared" si="12"/>
        <v>-133.79999999999973</v>
      </c>
      <c r="G28" s="12">
        <f t="shared" si="12"/>
        <v>-127.5999999999998</v>
      </c>
      <c r="H28" s="12">
        <f t="shared" si="12"/>
        <v>-121.39999999999975</v>
      </c>
      <c r="I28" s="12">
        <f t="shared" si="12"/>
        <v>-115.19999999999982</v>
      </c>
      <c r="J28" s="12">
        <f t="shared" si="12"/>
        <v>-108.99999999999977</v>
      </c>
      <c r="K28" s="12">
        <f t="shared" si="12"/>
        <v>-102.79999999999973</v>
      </c>
      <c r="L28" s="12">
        <f t="shared" si="12"/>
        <v>-96.599999999999682</v>
      </c>
      <c r="M28" s="20">
        <f t="shared" si="12"/>
        <v>-90.399999999999864</v>
      </c>
      <c r="N28" s="5"/>
      <c r="O28" s="28"/>
      <c r="Q28" s="34"/>
    </row>
    <row r="29" spans="1:17" x14ac:dyDescent="0.3">
      <c r="A29" s="32"/>
      <c r="C29" s="27"/>
      <c r="D29" s="43">
        <f t="shared" si="3"/>
        <v>0.15750000000000003</v>
      </c>
      <c r="E29" s="19">
        <f t="shared" ref="E29:M29" si="13">(($D$29*E17*(1-$F$10))-$F$8-$F$11)-(($L$7*$L$9*(1-$L$10))-$L$8-$L$11)</f>
        <v>-123.99999999999977</v>
      </c>
      <c r="F29" s="12">
        <f t="shared" si="13"/>
        <v>-117.69999999999982</v>
      </c>
      <c r="G29" s="12">
        <f t="shared" si="13"/>
        <v>-111.39999999999975</v>
      </c>
      <c r="H29" s="12">
        <f t="shared" si="13"/>
        <v>-105.09999999999968</v>
      </c>
      <c r="I29" s="12">
        <f t="shared" si="13"/>
        <v>-98.799999999999727</v>
      </c>
      <c r="J29" s="12">
        <f t="shared" si="13"/>
        <v>-92.499999999999773</v>
      </c>
      <c r="K29" s="12">
        <f t="shared" si="13"/>
        <v>-86.199999999999818</v>
      </c>
      <c r="L29" s="12">
        <f t="shared" si="13"/>
        <v>-79.899999999999864</v>
      </c>
      <c r="M29" s="20">
        <f t="shared" si="13"/>
        <v>-73.599999999999682</v>
      </c>
      <c r="N29" s="5"/>
      <c r="O29" s="28"/>
      <c r="Q29" s="34"/>
    </row>
    <row r="30" spans="1:17" x14ac:dyDescent="0.3">
      <c r="A30" s="32"/>
      <c r="C30" s="27"/>
      <c r="D30" s="43">
        <f t="shared" si="3"/>
        <v>0.16000000000000003</v>
      </c>
      <c r="E30" s="19">
        <f t="shared" ref="E30:M30" si="14">(($D$30*E17*(1-$F$10))-$F$8-$F$11)-(($L$7*$L$9*(1-$L$10))-$L$8-$L$11)</f>
        <v>-107.99999999999977</v>
      </c>
      <c r="F30" s="12">
        <f t="shared" si="14"/>
        <v>-101.59999999999968</v>
      </c>
      <c r="G30" s="12">
        <f t="shared" si="14"/>
        <v>-95.199999999999818</v>
      </c>
      <c r="H30" s="12">
        <f t="shared" si="14"/>
        <v>-88.799999999999727</v>
      </c>
      <c r="I30" s="12">
        <f t="shared" si="14"/>
        <v>-82.399999999999864</v>
      </c>
      <c r="J30" s="12">
        <f t="shared" si="14"/>
        <v>-75.999999999999773</v>
      </c>
      <c r="K30" s="12">
        <f t="shared" si="14"/>
        <v>-69.599999999999682</v>
      </c>
      <c r="L30" s="12">
        <f t="shared" si="14"/>
        <v>-63.199999999999818</v>
      </c>
      <c r="M30" s="20">
        <f t="shared" si="14"/>
        <v>-56.799999999999727</v>
      </c>
      <c r="N30" s="5"/>
      <c r="O30" s="28"/>
      <c r="Q30" s="34"/>
    </row>
    <row r="31" spans="1:17" x14ac:dyDescent="0.3">
      <c r="A31" s="32"/>
      <c r="C31" s="27"/>
      <c r="D31" s="43">
        <f t="shared" si="3"/>
        <v>0.16250000000000003</v>
      </c>
      <c r="E31" s="19">
        <f t="shared" ref="E31:M31" si="15">(($D$31*E17*(1-$F$10))-$F$8-$F$11)-(($L$7*$L$9*(1-$L$10))-$L$8-$L$11)</f>
        <v>-91.999999999999773</v>
      </c>
      <c r="F31" s="12">
        <f t="shared" si="15"/>
        <v>-85.499999999999773</v>
      </c>
      <c r="G31" s="12">
        <f t="shared" si="15"/>
        <v>-78.999999999999773</v>
      </c>
      <c r="H31" s="12">
        <f t="shared" si="15"/>
        <v>-72.499999999999773</v>
      </c>
      <c r="I31" s="12">
        <f t="shared" si="15"/>
        <v>-65.999999999999773</v>
      </c>
      <c r="J31" s="12">
        <f t="shared" si="15"/>
        <v>-59.499999999999773</v>
      </c>
      <c r="K31" s="12">
        <f t="shared" si="15"/>
        <v>-52.999999999999773</v>
      </c>
      <c r="L31" s="12">
        <f t="shared" si="15"/>
        <v>-46.499999999999773</v>
      </c>
      <c r="M31" s="20">
        <f t="shared" si="15"/>
        <v>-39.999999999999773</v>
      </c>
      <c r="N31" s="5"/>
      <c r="O31" s="28"/>
      <c r="Q31" s="34"/>
    </row>
    <row r="32" spans="1:17" x14ac:dyDescent="0.3">
      <c r="A32" s="32"/>
      <c r="C32" s="27"/>
      <c r="D32" s="43">
        <f t="shared" si="3"/>
        <v>0.16500000000000004</v>
      </c>
      <c r="E32" s="19">
        <f t="shared" ref="E32:M32" si="16">(($D$32*E17*(1-$F$10))-$F$8-$F$11)-(($L$7*$L$9*(1-$L$10))-$L$8-$L$11)</f>
        <v>-75.999999999999773</v>
      </c>
      <c r="F32" s="12">
        <f t="shared" si="16"/>
        <v>-69.399999999999864</v>
      </c>
      <c r="G32" s="12">
        <f t="shared" si="16"/>
        <v>-62.799999999999727</v>
      </c>
      <c r="H32" s="12">
        <f t="shared" si="16"/>
        <v>-56.199999999999818</v>
      </c>
      <c r="I32" s="12">
        <f t="shared" si="16"/>
        <v>-49.599999999999682</v>
      </c>
      <c r="J32" s="12">
        <f t="shared" si="16"/>
        <v>-42.999999999999773</v>
      </c>
      <c r="K32" s="12">
        <f t="shared" si="16"/>
        <v>-36.399999999999864</v>
      </c>
      <c r="L32" s="12">
        <f t="shared" si="16"/>
        <v>-29.799999999999727</v>
      </c>
      <c r="M32" s="20">
        <f t="shared" si="16"/>
        <v>-23.199999999999818</v>
      </c>
      <c r="N32" s="5"/>
      <c r="O32" s="28"/>
      <c r="Q32" s="34"/>
    </row>
    <row r="33" spans="1:17" ht="19.5" thickBot="1" x14ac:dyDescent="0.35">
      <c r="A33" s="32"/>
      <c r="C33" s="27"/>
      <c r="D33" s="43">
        <f t="shared" si="3"/>
        <v>0.16750000000000004</v>
      </c>
      <c r="E33" s="21">
        <f t="shared" ref="E33:M33" si="17">(($D$33*E17*(1-$F$10))-$F$8-$F$11)-(($L$7*$L$9*(1-$L$10))-$L$8-$L$11)</f>
        <v>-59.999999999999773</v>
      </c>
      <c r="F33" s="22">
        <f t="shared" si="17"/>
        <v>-53.299999999999727</v>
      </c>
      <c r="G33" s="22">
        <f t="shared" si="17"/>
        <v>-46.599999999999682</v>
      </c>
      <c r="H33" s="22">
        <f t="shared" si="17"/>
        <v>-39.899999999999864</v>
      </c>
      <c r="I33" s="22">
        <f t="shared" si="17"/>
        <v>-33.199999999999818</v>
      </c>
      <c r="J33" s="22">
        <f t="shared" si="17"/>
        <v>-26.499999999999773</v>
      </c>
      <c r="K33" s="22">
        <f t="shared" si="17"/>
        <v>-19.799999999999727</v>
      </c>
      <c r="L33" s="22">
        <f t="shared" si="17"/>
        <v>-13.099999999999682</v>
      </c>
      <c r="M33" s="23">
        <f t="shared" si="17"/>
        <v>-6.3999999999998636</v>
      </c>
      <c r="N33" s="5"/>
      <c r="O33" s="28"/>
      <c r="Q33" s="34"/>
    </row>
    <row r="34" spans="1:17" ht="19.5" thickBot="1" x14ac:dyDescent="0.35">
      <c r="A34" s="32"/>
      <c r="C34" s="29"/>
      <c r="D34" s="30"/>
      <c r="E34" s="37" t="s">
        <v>36</v>
      </c>
      <c r="F34" s="30"/>
      <c r="G34" s="30"/>
      <c r="H34" s="30"/>
      <c r="I34" s="30"/>
      <c r="J34" s="30"/>
      <c r="K34" s="30"/>
      <c r="L34" s="30"/>
      <c r="M34" s="30"/>
      <c r="N34" s="30"/>
      <c r="O34" s="31"/>
      <c r="Q34" s="34"/>
    </row>
    <row r="35" spans="1:17" x14ac:dyDescent="0.3">
      <c r="A35" s="32"/>
      <c r="Q35" s="34"/>
    </row>
    <row r="36" spans="1:17" x14ac:dyDescent="0.3">
      <c r="A36" s="32"/>
      <c r="C36" s="36" t="s">
        <v>18</v>
      </c>
      <c r="Q36" s="34"/>
    </row>
    <row r="37" spans="1:17" x14ac:dyDescent="0.3">
      <c r="A37" s="32"/>
      <c r="C37" s="36" t="s">
        <v>19</v>
      </c>
      <c r="Q37" s="34"/>
    </row>
    <row r="38" spans="1:17" x14ac:dyDescent="0.3">
      <c r="A38" s="32"/>
      <c r="C38" s="36" t="s">
        <v>20</v>
      </c>
      <c r="Q38" s="34"/>
    </row>
    <row r="39" spans="1:17" x14ac:dyDescent="0.3">
      <c r="A39" s="32"/>
      <c r="Q39" s="34"/>
    </row>
    <row r="40" spans="1:17" x14ac:dyDescent="0.3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4"/>
      <c r="P40" s="34"/>
      <c r="Q40" s="34"/>
    </row>
  </sheetData>
  <conditionalFormatting sqref="E18">
    <cfRule type="cellIs" dxfId="101" priority="56" operator="greaterThan">
      <formula>0</formula>
    </cfRule>
    <cfRule type="colorScale" priority="57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18:M33">
    <cfRule type="cellIs" dxfId="100" priority="54" operator="greaterThan">
      <formula>0</formula>
    </cfRule>
    <cfRule type="cellIs" dxfId="99" priority="55" operator="greaterThan">
      <formula>0</formula>
    </cfRule>
  </conditionalFormatting>
  <conditionalFormatting sqref="E18:M33">
    <cfRule type="cellIs" dxfId="98" priority="53" operator="greaterThan">
      <formula>0</formula>
    </cfRule>
  </conditionalFormatting>
  <conditionalFormatting sqref="F18">
    <cfRule type="cellIs" dxfId="97" priority="51" operator="greaterThan">
      <formula>0</formula>
    </cfRule>
    <cfRule type="colorScale" priority="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18">
    <cfRule type="cellIs" dxfId="96" priority="49" operator="greaterThan">
      <formula>0</formula>
    </cfRule>
    <cfRule type="colorScale" priority="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ellIs" dxfId="95" priority="47" operator="greaterThan">
      <formula>0</formula>
    </cfRule>
    <cfRule type="colorScale" priority="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ellIs" dxfId="94" priority="45" operator="greaterThan">
      <formula>0</formula>
    </cfRule>
    <cfRule type="colorScale" priority="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ellIs" dxfId="93" priority="43" operator="greaterThan">
      <formula>0</formula>
    </cfRule>
    <cfRule type="colorScale" priority="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ellIs" dxfId="92" priority="41" operator="greaterThan">
      <formula>0</formula>
    </cfRule>
    <cfRule type="colorScale" priority="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ellIs" dxfId="91" priority="39" operator="greaterThan">
      <formula>0</formula>
    </cfRule>
    <cfRule type="colorScale" priority="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90" priority="37" operator="greaterThan">
      <formula>0</formula>
    </cfRule>
    <cfRule type="colorScale" priority="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89" priority="35" operator="greaterThan">
      <formula>0</formula>
    </cfRule>
    <cfRule type="colorScale" priority="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18">
    <cfRule type="cellIs" dxfId="88" priority="33" operator="greaterThan">
      <formula>0</formula>
    </cfRule>
    <cfRule type="colorScale" priority="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18">
    <cfRule type="cellIs" dxfId="87" priority="31" operator="greaterThan">
      <formula>0</formula>
    </cfRule>
    <cfRule type="colorScale" priority="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ellIs" dxfId="86" priority="29" operator="greaterThan">
      <formula>0</formula>
    </cfRule>
    <cfRule type="colorScale" priority="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ellIs" dxfId="85" priority="27" operator="greaterThan">
      <formula>0</formula>
    </cfRule>
    <cfRule type="colorScale" priority="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ellIs" dxfId="84" priority="25" operator="greaterThan">
      <formula>0</formula>
    </cfRule>
    <cfRule type="colorScale" priority="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ellIs" dxfId="83" priority="23" operator="greaterThan">
      <formula>0</formula>
    </cfRule>
    <cfRule type="colorScale" priority="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ellIs" dxfId="82" priority="21" operator="greaterThan">
      <formula>0</formula>
    </cfRule>
    <cfRule type="colorScale" priority="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81" priority="19" operator="greaterThan">
      <formula>0</formula>
    </cfRule>
    <cfRule type="colorScale" priority="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18">
    <cfRule type="cellIs" dxfId="80" priority="17" operator="greaterThan">
      <formula>0</formula>
    </cfRule>
    <cfRule type="colorScale" priority="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18">
    <cfRule type="cellIs" dxfId="79" priority="15" operator="greaterThan">
      <formula>0</formula>
    </cfRule>
    <cfRule type="colorScale" priority="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ellIs" dxfId="78" priority="13" operator="greaterThan">
      <formula>0</formula>
    </cfRule>
    <cfRule type="colorScale" priority="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ellIs" dxfId="77" priority="11" operator="greaterThan">
      <formula>0</formula>
    </cfRule>
    <cfRule type="colorScale" priority="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ellIs" dxfId="76" priority="9" operator="greaterThan">
      <formula>0</formula>
    </cfRule>
    <cfRule type="colorScale" priority="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ellIs" dxfId="75" priority="7" operator="greaterThan">
      <formula>0</formula>
    </cfRule>
    <cfRule type="colorScale" priority="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ellIs" dxfId="74" priority="5" operator="greaterThan">
      <formula>0</formula>
    </cfRule>
    <cfRule type="colorScale" priority="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73" priority="3" operator="greaterThan">
      <formula>0</formula>
    </cfRule>
    <cfRule type="colorScale" priority="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72" priority="1" operator="greaterThan">
      <formula>0</formula>
    </cfRule>
    <cfRule type="colorScale" priority="2">
      <colorScale>
        <cfvo type="num" val="&quot;if &lt; 0&quot;"/>
        <cfvo type="max"/>
        <color theme="8" tint="0.79998168889431442"/>
        <color rgb="FFFFEF9C"/>
      </colorScale>
    </cfRule>
  </conditionalFormatting>
  <pageMargins left="0.7" right="0.7" top="0.75" bottom="0.75" header="0.3" footer="0.3"/>
  <pageSetup scale="6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M40"/>
  <sheetViews>
    <sheetView zoomScale="80" zoomScaleNormal="80" workbookViewId="0">
      <selection activeCell="F9" sqref="F9"/>
    </sheetView>
  </sheetViews>
  <sheetFormatPr defaultRowHeight="18.75" x14ac:dyDescent="0.3"/>
  <cols>
    <col min="1" max="1" width="4.140625" style="1" customWidth="1"/>
    <col min="2" max="2" width="9.140625" style="1"/>
    <col min="3" max="3" width="12.85546875" style="1" bestFit="1" customWidth="1"/>
    <col min="4" max="4" width="10.5703125" style="1" bestFit="1" customWidth="1"/>
    <col min="5" max="5" width="10.7109375" style="1" customWidth="1"/>
    <col min="6" max="6" width="12.42578125" style="1" customWidth="1"/>
    <col min="7" max="7" width="12.7109375" style="1" customWidth="1"/>
    <col min="8" max="8" width="11.7109375" style="1" customWidth="1"/>
    <col min="9" max="9" width="12.85546875" style="1" customWidth="1"/>
    <col min="10" max="10" width="12.28515625" style="1" bestFit="1" customWidth="1"/>
    <col min="11" max="11" width="11.85546875" style="1" customWidth="1"/>
    <col min="12" max="13" width="12.85546875" style="1" bestFit="1" customWidth="1"/>
    <col min="14" max="14" width="9.5703125" style="1" customWidth="1"/>
    <col min="16" max="16" width="9.28515625" bestFit="1" customWidth="1"/>
    <col min="17" max="17" width="3.5703125" customWidth="1"/>
    <col min="18" max="18" width="12.140625" customWidth="1"/>
    <col min="19" max="19" width="11.42578125" customWidth="1"/>
    <col min="20" max="20" width="11.28515625" customWidth="1"/>
    <col min="21" max="21" width="10" customWidth="1"/>
    <col min="22" max="22" width="11.140625" customWidth="1"/>
    <col min="23" max="23" width="12" customWidth="1"/>
    <col min="24" max="24" width="10.5703125" customWidth="1"/>
    <col min="25" max="25" width="12.85546875" customWidth="1"/>
    <col min="26" max="26" width="12.5703125" customWidth="1"/>
    <col min="27" max="27" width="12" customWidth="1"/>
    <col min="28" max="28" width="11.140625" customWidth="1"/>
    <col min="29" max="29" width="14.28515625" customWidth="1"/>
    <col min="30" max="31" width="12.5703125" customWidth="1"/>
    <col min="32" max="32" width="13.140625" customWidth="1"/>
    <col min="33" max="33" width="12.28515625" customWidth="1"/>
    <col min="34" max="34" width="10.5703125" customWidth="1"/>
    <col min="35" max="35" width="11.28515625" customWidth="1"/>
    <col min="36" max="36" width="12" customWidth="1"/>
    <col min="37" max="37" width="10.28515625" customWidth="1"/>
    <col min="38" max="38" width="10.7109375" customWidth="1"/>
    <col min="39" max="39" width="12.42578125" customWidth="1"/>
  </cols>
  <sheetData>
    <row r="1" spans="1:39" x14ac:dyDescent="0.3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x14ac:dyDescent="0.3">
      <c r="A2" s="32"/>
      <c r="C2" s="2" t="s">
        <v>11</v>
      </c>
      <c r="D2" s="2"/>
      <c r="F2" s="2"/>
      <c r="G2" s="2"/>
      <c r="I2" s="2"/>
      <c r="J2" s="2"/>
      <c r="L2" s="3"/>
      <c r="O2" s="4" t="s">
        <v>37</v>
      </c>
      <c r="P2" s="2"/>
      <c r="Q2" s="33"/>
      <c r="R2" s="1"/>
      <c r="S2" s="2"/>
      <c r="T2" s="2"/>
      <c r="U2" s="1"/>
      <c r="V2" s="2"/>
      <c r="W2" s="2"/>
      <c r="X2" s="1"/>
      <c r="Y2" s="3"/>
      <c r="Z2" s="4"/>
      <c r="AA2" s="1"/>
      <c r="AB2" s="1"/>
      <c r="AC2" s="2"/>
      <c r="AD2" s="2"/>
      <c r="AE2" s="1"/>
      <c r="AF2" s="2"/>
      <c r="AG2" s="2"/>
      <c r="AH2" s="1"/>
      <c r="AI2" s="2"/>
      <c r="AJ2" s="2"/>
      <c r="AK2" s="1"/>
      <c r="AL2" s="3"/>
      <c r="AM2" s="4"/>
    </row>
    <row r="3" spans="1:39" x14ac:dyDescent="0.3">
      <c r="A3" s="32"/>
      <c r="C3" s="2" t="s">
        <v>40</v>
      </c>
      <c r="D3" s="2"/>
      <c r="F3" s="2"/>
      <c r="G3" s="2"/>
      <c r="I3" s="2"/>
      <c r="J3" s="2"/>
      <c r="L3" s="3"/>
      <c r="O3" s="4"/>
      <c r="P3" s="2"/>
      <c r="Q3" s="33"/>
      <c r="R3" s="1"/>
      <c r="S3" s="2"/>
      <c r="T3" s="2"/>
      <c r="U3" s="1"/>
      <c r="V3" s="2"/>
      <c r="W3" s="2"/>
      <c r="X3" s="1"/>
      <c r="Y3" s="3"/>
      <c r="Z3" s="4"/>
      <c r="AA3" s="1"/>
      <c r="AB3" s="1"/>
      <c r="AC3" s="2"/>
      <c r="AD3" s="2"/>
      <c r="AE3" s="1"/>
      <c r="AF3" s="2"/>
      <c r="AG3" s="2"/>
      <c r="AH3" s="1"/>
      <c r="AI3" s="2"/>
      <c r="AJ3" s="2"/>
      <c r="AK3" s="1"/>
      <c r="AL3" s="3"/>
      <c r="AM3" s="4"/>
    </row>
    <row r="4" spans="1:39" x14ac:dyDescent="0.3">
      <c r="A4" s="32"/>
      <c r="C4" s="2" t="s">
        <v>12</v>
      </c>
      <c r="Q4" s="34"/>
    </row>
    <row r="5" spans="1:39" ht="19.5" thickBot="1" x14ac:dyDescent="0.35">
      <c r="A5" s="32"/>
      <c r="Q5" s="34"/>
    </row>
    <row r="6" spans="1:39" ht="21" x14ac:dyDescent="0.35">
      <c r="A6" s="32"/>
      <c r="C6" s="24"/>
      <c r="D6" s="25"/>
      <c r="E6" s="25"/>
      <c r="F6" s="25"/>
      <c r="G6" s="25"/>
      <c r="H6" s="25"/>
      <c r="I6" s="35" t="s">
        <v>33</v>
      </c>
      <c r="J6" s="25"/>
      <c r="K6" s="25"/>
      <c r="L6" s="25"/>
      <c r="M6" s="25"/>
      <c r="N6" s="25"/>
      <c r="O6" s="26"/>
      <c r="Q6" s="34"/>
    </row>
    <row r="7" spans="1:39" x14ac:dyDescent="0.3">
      <c r="A7" s="32"/>
      <c r="C7" s="27"/>
      <c r="D7" s="5"/>
      <c r="E7" s="5"/>
      <c r="F7" s="5"/>
      <c r="G7" s="5"/>
      <c r="H7" s="5"/>
      <c r="I7" s="6"/>
      <c r="J7" s="5"/>
      <c r="K7" s="5"/>
      <c r="L7" s="5"/>
      <c r="M7" s="5"/>
      <c r="N7" s="5"/>
      <c r="O7" s="28"/>
      <c r="Q7" s="34"/>
    </row>
    <row r="8" spans="1:39" x14ac:dyDescent="0.3">
      <c r="A8" s="32"/>
      <c r="C8" s="27"/>
      <c r="D8" s="5"/>
      <c r="E8" s="7" t="s">
        <v>26</v>
      </c>
      <c r="F8" s="38">
        <v>971</v>
      </c>
      <c r="G8" s="5" t="s">
        <v>3</v>
      </c>
      <c r="H8" s="5"/>
      <c r="I8" s="5"/>
      <c r="J8" s="5"/>
      <c r="K8" s="7" t="s">
        <v>2</v>
      </c>
      <c r="L8" s="38">
        <v>688</v>
      </c>
      <c r="M8" s="5" t="s">
        <v>3</v>
      </c>
      <c r="N8" s="5"/>
      <c r="O8" s="28"/>
      <c r="Q8" s="34"/>
    </row>
    <row r="9" spans="1:39" x14ac:dyDescent="0.3">
      <c r="A9" s="32"/>
      <c r="C9" s="27"/>
      <c r="D9" s="5"/>
      <c r="E9" s="7" t="s">
        <v>32</v>
      </c>
      <c r="F9" s="39">
        <v>8000</v>
      </c>
      <c r="G9" s="5" t="s">
        <v>0</v>
      </c>
      <c r="H9" s="5"/>
      <c r="I9" s="5"/>
      <c r="J9" s="5"/>
      <c r="K9" s="7" t="s">
        <v>5</v>
      </c>
      <c r="L9" s="39">
        <v>180</v>
      </c>
      <c r="M9" s="5" t="s">
        <v>1</v>
      </c>
      <c r="N9" s="5"/>
      <c r="O9" s="28"/>
      <c r="Q9" s="34"/>
    </row>
    <row r="10" spans="1:39" x14ac:dyDescent="0.3">
      <c r="A10" s="32"/>
      <c r="C10" s="27"/>
      <c r="D10" s="5"/>
      <c r="E10" s="7" t="s">
        <v>27</v>
      </c>
      <c r="F10" s="40">
        <v>0.2</v>
      </c>
      <c r="G10" s="5" t="s">
        <v>6</v>
      </c>
      <c r="H10" s="5"/>
      <c r="I10" s="5"/>
      <c r="J10" s="5"/>
      <c r="K10" s="7" t="s">
        <v>9</v>
      </c>
      <c r="L10" s="40">
        <v>0.2</v>
      </c>
      <c r="M10" s="5" t="s">
        <v>6</v>
      </c>
      <c r="N10" s="5"/>
      <c r="O10" s="28"/>
      <c r="Q10" s="34"/>
    </row>
    <row r="11" spans="1:39" x14ac:dyDescent="0.3">
      <c r="A11" s="32"/>
      <c r="C11" s="27"/>
      <c r="D11" s="5"/>
      <c r="E11" s="7" t="s">
        <v>28</v>
      </c>
      <c r="F11" s="38">
        <v>0</v>
      </c>
      <c r="G11" s="5" t="s">
        <v>3</v>
      </c>
      <c r="H11" s="5"/>
      <c r="I11" s="5"/>
      <c r="J11" s="5"/>
      <c r="K11" s="7" t="s">
        <v>10</v>
      </c>
      <c r="L11" s="38">
        <v>0</v>
      </c>
      <c r="M11" s="5" t="s">
        <v>3</v>
      </c>
      <c r="N11" s="5"/>
      <c r="O11" s="28"/>
      <c r="Q11" s="34"/>
    </row>
    <row r="12" spans="1:39" x14ac:dyDescent="0.3">
      <c r="A12" s="32"/>
      <c r="C12" s="27"/>
      <c r="D12" s="5"/>
      <c r="E12" s="7"/>
      <c r="F12" s="15" t="str">
        <f>IF(F13+F14&gt;1,"Either share rent value or cash rent value must be zero!","  ")</f>
        <v xml:space="preserve">  </v>
      </c>
      <c r="G12" s="5"/>
      <c r="H12" s="5"/>
      <c r="I12" s="5"/>
      <c r="J12" s="5"/>
      <c r="K12" s="7"/>
      <c r="L12" s="15" t="str">
        <f>IF(L13+L14&gt;1,"Either share rent value or cash rent value must be zero!","  ")</f>
        <v xml:space="preserve">  </v>
      </c>
      <c r="M12" s="5"/>
      <c r="N12" s="5"/>
      <c r="O12" s="28"/>
      <c r="Q12" s="34"/>
    </row>
    <row r="13" spans="1:39" hidden="1" x14ac:dyDescent="0.3">
      <c r="A13" s="32"/>
      <c r="C13" s="27"/>
      <c r="D13" s="5"/>
      <c r="E13" s="7" t="s">
        <v>8</v>
      </c>
      <c r="F13" s="14">
        <f>IF(F10&gt;0,1,0)</f>
        <v>1</v>
      </c>
      <c r="G13" s="5"/>
      <c r="H13" s="5"/>
      <c r="I13" s="5"/>
      <c r="J13" s="5"/>
      <c r="K13" s="7" t="s">
        <v>9</v>
      </c>
      <c r="L13" s="14">
        <f>IF(L10&gt;0,1,0)</f>
        <v>1</v>
      </c>
      <c r="M13" s="5"/>
      <c r="N13" s="5"/>
      <c r="O13" s="28"/>
      <c r="Q13" s="34"/>
    </row>
    <row r="14" spans="1:39" hidden="1" x14ac:dyDescent="0.3">
      <c r="A14" s="32"/>
      <c r="C14" s="27"/>
      <c r="D14" s="5"/>
      <c r="E14" s="7" t="s">
        <v>7</v>
      </c>
      <c r="F14" s="14">
        <f>IF(F11&gt;0,1,0)</f>
        <v>0</v>
      </c>
      <c r="G14" s="5"/>
      <c r="H14" s="5"/>
      <c r="I14" s="5"/>
      <c r="J14" s="7"/>
      <c r="K14" s="7" t="s">
        <v>10</v>
      </c>
      <c r="L14" s="14">
        <f>IF(L11&gt;0,1,0)</f>
        <v>0</v>
      </c>
      <c r="M14" s="5"/>
      <c r="N14" s="5"/>
      <c r="O14" s="28"/>
      <c r="Q14" s="34"/>
    </row>
    <row r="15" spans="1:39" x14ac:dyDescent="0.3">
      <c r="A15" s="32"/>
      <c r="C15" s="27"/>
      <c r="D15" s="5"/>
      <c r="E15" s="5"/>
      <c r="F15" s="13"/>
      <c r="G15" s="5"/>
      <c r="H15" s="5"/>
      <c r="I15" s="8" t="s">
        <v>24</v>
      </c>
      <c r="J15" s="5"/>
      <c r="K15" s="5"/>
      <c r="L15" s="5"/>
      <c r="M15" s="5"/>
      <c r="N15" s="5"/>
      <c r="O15" s="28"/>
      <c r="Q15" s="34"/>
    </row>
    <row r="16" spans="1:39" x14ac:dyDescent="0.3">
      <c r="A16" s="32"/>
      <c r="C16" s="27"/>
      <c r="D16" s="9" t="s">
        <v>29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28"/>
      <c r="Q16" s="34"/>
    </row>
    <row r="17" spans="1:17" ht="19.5" thickBot="1" x14ac:dyDescent="0.35">
      <c r="A17" s="32"/>
      <c r="C17" s="27"/>
      <c r="D17" s="5"/>
      <c r="E17" s="10">
        <v>5</v>
      </c>
      <c r="F17" s="11">
        <f t="shared" ref="F17:M17" si="0">E17+0.25</f>
        <v>5.25</v>
      </c>
      <c r="G17" s="11">
        <f t="shared" si="0"/>
        <v>5.5</v>
      </c>
      <c r="H17" s="11">
        <f t="shared" si="0"/>
        <v>5.75</v>
      </c>
      <c r="I17" s="11">
        <f t="shared" si="0"/>
        <v>6</v>
      </c>
      <c r="J17" s="11">
        <f t="shared" si="0"/>
        <v>6.25</v>
      </c>
      <c r="K17" s="11">
        <f t="shared" si="0"/>
        <v>6.5</v>
      </c>
      <c r="L17" s="11">
        <f t="shared" si="0"/>
        <v>6.75</v>
      </c>
      <c r="M17" s="11">
        <f t="shared" si="0"/>
        <v>7</v>
      </c>
      <c r="N17" s="5"/>
      <c r="O17" s="28"/>
      <c r="Q17" s="34"/>
    </row>
    <row r="18" spans="1:17" x14ac:dyDescent="0.3">
      <c r="A18" s="32"/>
      <c r="C18" s="27"/>
      <c r="D18" s="42">
        <v>0.13</v>
      </c>
      <c r="E18" s="16">
        <f>(($D$18*$F$9*(1-$F$10))-$F$8-$F$11)-((E17*$L$9*(1-$L$10))-$L$8-$L$11)</f>
        <v>-171</v>
      </c>
      <c r="F18" s="17">
        <f t="shared" ref="F18:M18" si="1">(($D$18*$F$9*(1-$F$10))-$F$8-$F$11)-((F17*$L$9*(1-$L$10))-$L$8-$L$11)</f>
        <v>-207</v>
      </c>
      <c r="G18" s="17">
        <f t="shared" si="1"/>
        <v>-243</v>
      </c>
      <c r="H18" s="17">
        <f t="shared" si="1"/>
        <v>-279</v>
      </c>
      <c r="I18" s="17">
        <f t="shared" si="1"/>
        <v>-315</v>
      </c>
      <c r="J18" s="17">
        <f t="shared" si="1"/>
        <v>-351</v>
      </c>
      <c r="K18" s="17">
        <f t="shared" si="1"/>
        <v>-387</v>
      </c>
      <c r="L18" s="17">
        <f t="shared" si="1"/>
        <v>-423</v>
      </c>
      <c r="M18" s="18">
        <f t="shared" si="1"/>
        <v>-459</v>
      </c>
      <c r="N18" s="5"/>
      <c r="O18" s="28"/>
      <c r="Q18" s="34"/>
    </row>
    <row r="19" spans="1:17" x14ac:dyDescent="0.3">
      <c r="A19" s="32"/>
      <c r="C19" s="27"/>
      <c r="D19" s="43">
        <f>D18+0.0025</f>
        <v>0.13250000000000001</v>
      </c>
      <c r="E19" s="19">
        <f t="shared" ref="E19:M19" si="2">(($D$19*$F$9*(1-$F$10))-$F$8-$F$11)-((E17*$L$9*(1-$L$10))-$L$8-$L$11)</f>
        <v>-155</v>
      </c>
      <c r="F19" s="12">
        <f t="shared" si="2"/>
        <v>-191</v>
      </c>
      <c r="G19" s="12">
        <f t="shared" si="2"/>
        <v>-227</v>
      </c>
      <c r="H19" s="12">
        <f t="shared" si="2"/>
        <v>-263</v>
      </c>
      <c r="I19" s="12">
        <f t="shared" si="2"/>
        <v>-299</v>
      </c>
      <c r="J19" s="12">
        <f t="shared" si="2"/>
        <v>-335</v>
      </c>
      <c r="K19" s="12">
        <f t="shared" si="2"/>
        <v>-371</v>
      </c>
      <c r="L19" s="12">
        <f t="shared" si="2"/>
        <v>-407</v>
      </c>
      <c r="M19" s="20">
        <f t="shared" si="2"/>
        <v>-443</v>
      </c>
      <c r="N19" s="5"/>
      <c r="O19" s="28"/>
      <c r="Q19" s="34"/>
    </row>
    <row r="20" spans="1:17" x14ac:dyDescent="0.3">
      <c r="A20" s="32"/>
      <c r="C20" s="27"/>
      <c r="D20" s="43">
        <f t="shared" ref="D20:D33" si="3">D19+0.0025</f>
        <v>0.13500000000000001</v>
      </c>
      <c r="E20" s="19">
        <f t="shared" ref="E20:M20" si="4">(($D$20*$F$9*(1-$F$10))-$F$8-$F$11)-((E17*$L$9*(1-$L$10))-$L$8-$L$11)</f>
        <v>-139</v>
      </c>
      <c r="F20" s="12">
        <f t="shared" si="4"/>
        <v>-175</v>
      </c>
      <c r="G20" s="12">
        <f t="shared" si="4"/>
        <v>-211</v>
      </c>
      <c r="H20" s="12">
        <f t="shared" si="4"/>
        <v>-247</v>
      </c>
      <c r="I20" s="12">
        <f t="shared" si="4"/>
        <v>-283</v>
      </c>
      <c r="J20" s="12">
        <f t="shared" si="4"/>
        <v>-319</v>
      </c>
      <c r="K20" s="12">
        <f t="shared" si="4"/>
        <v>-355</v>
      </c>
      <c r="L20" s="12">
        <f t="shared" si="4"/>
        <v>-391</v>
      </c>
      <c r="M20" s="20">
        <f t="shared" si="4"/>
        <v>-427</v>
      </c>
      <c r="N20" s="5"/>
      <c r="O20" s="28"/>
      <c r="Q20" s="34"/>
    </row>
    <row r="21" spans="1:17" x14ac:dyDescent="0.3">
      <c r="A21" s="32"/>
      <c r="C21" s="27"/>
      <c r="D21" s="43">
        <f t="shared" si="3"/>
        <v>0.13750000000000001</v>
      </c>
      <c r="E21" s="19">
        <f t="shared" ref="E21:M21" si="5">(($D$21*$F$9*(1-$F$10))-$F$8-$F$11)-((E17*$L$9*(1-$L$10))-$L$8-$L$11)</f>
        <v>-123</v>
      </c>
      <c r="F21" s="12">
        <f t="shared" si="5"/>
        <v>-159</v>
      </c>
      <c r="G21" s="12">
        <f t="shared" si="5"/>
        <v>-195</v>
      </c>
      <c r="H21" s="12">
        <f t="shared" si="5"/>
        <v>-231</v>
      </c>
      <c r="I21" s="12">
        <f t="shared" si="5"/>
        <v>-267</v>
      </c>
      <c r="J21" s="12">
        <f t="shared" si="5"/>
        <v>-303</v>
      </c>
      <c r="K21" s="12">
        <f t="shared" si="5"/>
        <v>-339</v>
      </c>
      <c r="L21" s="12">
        <f t="shared" si="5"/>
        <v>-375</v>
      </c>
      <c r="M21" s="20">
        <f t="shared" si="5"/>
        <v>-411</v>
      </c>
      <c r="N21" s="5"/>
      <c r="O21" s="28"/>
      <c r="Q21" s="34"/>
    </row>
    <row r="22" spans="1:17" x14ac:dyDescent="0.3">
      <c r="A22" s="32"/>
      <c r="C22" s="27"/>
      <c r="D22" s="43">
        <f t="shared" si="3"/>
        <v>0.14000000000000001</v>
      </c>
      <c r="E22" s="19">
        <f t="shared" ref="E22:M22" si="6">(($D$22*$F$9*(1-$F$10))-$F$8-$F$11)-((E17*$L$9*(1-$L$10))-$L$8-$L$11)</f>
        <v>-107</v>
      </c>
      <c r="F22" s="12">
        <f t="shared" si="6"/>
        <v>-143</v>
      </c>
      <c r="G22" s="12">
        <f t="shared" si="6"/>
        <v>-179</v>
      </c>
      <c r="H22" s="12">
        <f t="shared" si="6"/>
        <v>-215</v>
      </c>
      <c r="I22" s="12">
        <f t="shared" si="6"/>
        <v>-251</v>
      </c>
      <c r="J22" s="12">
        <f t="shared" si="6"/>
        <v>-287</v>
      </c>
      <c r="K22" s="12">
        <f t="shared" si="6"/>
        <v>-323</v>
      </c>
      <c r="L22" s="12">
        <f t="shared" si="6"/>
        <v>-359</v>
      </c>
      <c r="M22" s="20">
        <f t="shared" si="6"/>
        <v>-395</v>
      </c>
      <c r="N22" s="5"/>
      <c r="O22" s="28"/>
      <c r="Q22" s="34"/>
    </row>
    <row r="23" spans="1:17" x14ac:dyDescent="0.3">
      <c r="A23" s="32"/>
      <c r="C23" s="27"/>
      <c r="D23" s="43">
        <f t="shared" si="3"/>
        <v>0.14250000000000002</v>
      </c>
      <c r="E23" s="19">
        <f t="shared" ref="E23:M23" si="7">(($D$23*$F$9*(1-$F$10))-$F$8-$F$11)-((E17*$L$9*(1-$L$10))-$L$8-$L$11)</f>
        <v>-90.999999999999773</v>
      </c>
      <c r="F23" s="12">
        <f t="shared" si="7"/>
        <v>-126.99999999999977</v>
      </c>
      <c r="G23" s="12">
        <f t="shared" si="7"/>
        <v>-162.99999999999977</v>
      </c>
      <c r="H23" s="12">
        <f t="shared" si="7"/>
        <v>-198.99999999999977</v>
      </c>
      <c r="I23" s="12">
        <f t="shared" si="7"/>
        <v>-234.99999999999977</v>
      </c>
      <c r="J23" s="12">
        <f t="shared" si="7"/>
        <v>-270.99999999999977</v>
      </c>
      <c r="K23" s="12">
        <f t="shared" si="7"/>
        <v>-306.99999999999977</v>
      </c>
      <c r="L23" s="12">
        <f t="shared" si="7"/>
        <v>-342.99999999999977</v>
      </c>
      <c r="M23" s="20">
        <f t="shared" si="7"/>
        <v>-378.99999999999977</v>
      </c>
      <c r="N23" s="5"/>
      <c r="O23" s="28"/>
      <c r="Q23" s="34"/>
    </row>
    <row r="24" spans="1:17" x14ac:dyDescent="0.3">
      <c r="A24" s="32"/>
      <c r="C24" s="27"/>
      <c r="D24" s="43">
        <f t="shared" si="3"/>
        <v>0.14500000000000002</v>
      </c>
      <c r="E24" s="19">
        <f t="shared" ref="E24:M24" si="8">(($D$24*$F$9*(1-$F$10))-$F$8-$F$11)-((E17*$L$9*(1-$L$10))-$L$8-$L$11)</f>
        <v>-74.999999999999773</v>
      </c>
      <c r="F24" s="12">
        <f t="shared" si="8"/>
        <v>-110.99999999999977</v>
      </c>
      <c r="G24" s="12">
        <f t="shared" si="8"/>
        <v>-146.99999999999977</v>
      </c>
      <c r="H24" s="12">
        <f t="shared" si="8"/>
        <v>-182.99999999999977</v>
      </c>
      <c r="I24" s="12">
        <f t="shared" si="8"/>
        <v>-218.99999999999977</v>
      </c>
      <c r="J24" s="12">
        <f t="shared" si="8"/>
        <v>-254.99999999999977</v>
      </c>
      <c r="K24" s="12">
        <f t="shared" si="8"/>
        <v>-290.99999999999977</v>
      </c>
      <c r="L24" s="12">
        <f t="shared" si="8"/>
        <v>-326.99999999999977</v>
      </c>
      <c r="M24" s="20">
        <f t="shared" si="8"/>
        <v>-362.99999999999977</v>
      </c>
      <c r="N24" s="5"/>
      <c r="O24" s="28"/>
      <c r="Q24" s="34"/>
    </row>
    <row r="25" spans="1:17" x14ac:dyDescent="0.3">
      <c r="A25" s="32"/>
      <c r="C25" s="27"/>
      <c r="D25" s="43">
        <f t="shared" si="3"/>
        <v>0.14750000000000002</v>
      </c>
      <c r="E25" s="19">
        <f t="shared" ref="E25:M25" si="9">(($D$25*$F$9*(1-$F$10))-$F$8-$F$11)-((E17*$L$9*(1-$L$10))-$L$8-$L$11)</f>
        <v>-58.999999999999773</v>
      </c>
      <c r="F25" s="12">
        <f t="shared" si="9"/>
        <v>-94.999999999999773</v>
      </c>
      <c r="G25" s="12">
        <f t="shared" si="9"/>
        <v>-130.99999999999977</v>
      </c>
      <c r="H25" s="12">
        <f t="shared" si="9"/>
        <v>-166.99999999999977</v>
      </c>
      <c r="I25" s="12">
        <f t="shared" si="9"/>
        <v>-202.99999999999977</v>
      </c>
      <c r="J25" s="12">
        <f t="shared" si="9"/>
        <v>-238.99999999999977</v>
      </c>
      <c r="K25" s="12">
        <f t="shared" si="9"/>
        <v>-274.99999999999977</v>
      </c>
      <c r="L25" s="12">
        <f t="shared" si="9"/>
        <v>-310.99999999999977</v>
      </c>
      <c r="M25" s="20">
        <f t="shared" si="9"/>
        <v>-346.99999999999977</v>
      </c>
      <c r="N25" s="5"/>
      <c r="O25" s="28"/>
      <c r="Q25" s="34"/>
    </row>
    <row r="26" spans="1:17" x14ac:dyDescent="0.3">
      <c r="A26" s="32"/>
      <c r="C26" s="27"/>
      <c r="D26" s="43">
        <f t="shared" si="3"/>
        <v>0.15000000000000002</v>
      </c>
      <c r="E26" s="19">
        <f t="shared" ref="E26:M26" si="10">(($D$26*$F$9*(1-$F$10))-$F$8-$F$11)-((E17*$L$9*(1-$L$10))-$L$8-$L$11)</f>
        <v>-42.999999999999773</v>
      </c>
      <c r="F26" s="12">
        <f t="shared" si="10"/>
        <v>-78.999999999999773</v>
      </c>
      <c r="G26" s="12">
        <f t="shared" si="10"/>
        <v>-114.99999999999977</v>
      </c>
      <c r="H26" s="12">
        <f t="shared" si="10"/>
        <v>-150.99999999999977</v>
      </c>
      <c r="I26" s="12">
        <f t="shared" si="10"/>
        <v>-186.99999999999977</v>
      </c>
      <c r="J26" s="12">
        <f t="shared" si="10"/>
        <v>-222.99999999999977</v>
      </c>
      <c r="K26" s="12">
        <f t="shared" si="10"/>
        <v>-258.99999999999977</v>
      </c>
      <c r="L26" s="12">
        <f t="shared" si="10"/>
        <v>-294.99999999999977</v>
      </c>
      <c r="M26" s="20">
        <f t="shared" si="10"/>
        <v>-330.99999999999977</v>
      </c>
      <c r="N26" s="5"/>
      <c r="O26" s="28"/>
      <c r="Q26" s="34"/>
    </row>
    <row r="27" spans="1:17" x14ac:dyDescent="0.3">
      <c r="A27" s="32"/>
      <c r="C27" s="27"/>
      <c r="D27" s="43">
        <f t="shared" si="3"/>
        <v>0.15250000000000002</v>
      </c>
      <c r="E27" s="19">
        <f t="shared" ref="E27:M27" si="11">(($D$27*$F$9*(1-$F$10))-$F$8-$F$11)-((E17*$L$9*(1-$L$10))-$L$8-$L$11)</f>
        <v>-26.999999999999773</v>
      </c>
      <c r="F27" s="12">
        <f t="shared" si="11"/>
        <v>-62.999999999999773</v>
      </c>
      <c r="G27" s="12">
        <f t="shared" si="11"/>
        <v>-98.999999999999773</v>
      </c>
      <c r="H27" s="12">
        <f t="shared" si="11"/>
        <v>-134.99999999999977</v>
      </c>
      <c r="I27" s="12">
        <f t="shared" si="11"/>
        <v>-170.99999999999977</v>
      </c>
      <c r="J27" s="12">
        <f t="shared" si="11"/>
        <v>-206.99999999999977</v>
      </c>
      <c r="K27" s="12">
        <f t="shared" si="11"/>
        <v>-242.99999999999977</v>
      </c>
      <c r="L27" s="12">
        <f t="shared" si="11"/>
        <v>-278.99999999999977</v>
      </c>
      <c r="M27" s="20">
        <f t="shared" si="11"/>
        <v>-314.99999999999977</v>
      </c>
      <c r="N27" s="5"/>
      <c r="O27" s="28"/>
      <c r="Q27" s="34"/>
    </row>
    <row r="28" spans="1:17" x14ac:dyDescent="0.3">
      <c r="A28" s="32"/>
      <c r="C28" s="27"/>
      <c r="D28" s="43">
        <f t="shared" si="3"/>
        <v>0.15500000000000003</v>
      </c>
      <c r="E28" s="19">
        <f t="shared" ref="E28:M28" si="12">(($D$28*$F$9*(1-$F$10))-$F$8-$F$11)-((E17*$L$9*(1-$L$10))-$L$8-$L$11)</f>
        <v>-10.999999999999773</v>
      </c>
      <c r="F28" s="12">
        <f t="shared" si="12"/>
        <v>-46.999999999999773</v>
      </c>
      <c r="G28" s="12">
        <f t="shared" si="12"/>
        <v>-82.999999999999773</v>
      </c>
      <c r="H28" s="12">
        <f t="shared" si="12"/>
        <v>-118.99999999999977</v>
      </c>
      <c r="I28" s="12">
        <f t="shared" si="12"/>
        <v>-154.99999999999977</v>
      </c>
      <c r="J28" s="12">
        <f t="shared" si="12"/>
        <v>-190.99999999999977</v>
      </c>
      <c r="K28" s="12">
        <f t="shared" si="12"/>
        <v>-226.99999999999977</v>
      </c>
      <c r="L28" s="12">
        <f t="shared" si="12"/>
        <v>-262.99999999999977</v>
      </c>
      <c r="M28" s="20">
        <f t="shared" si="12"/>
        <v>-298.99999999999977</v>
      </c>
      <c r="N28" s="5"/>
      <c r="O28" s="28"/>
      <c r="Q28" s="34"/>
    </row>
    <row r="29" spans="1:17" x14ac:dyDescent="0.3">
      <c r="A29" s="32"/>
      <c r="C29" s="27"/>
      <c r="D29" s="43">
        <f t="shared" si="3"/>
        <v>0.15750000000000003</v>
      </c>
      <c r="E29" s="19">
        <f t="shared" ref="E29:M29" si="13">(($D$29*$F$9*(1-$F$10))-$F$8-$F$11)-((E17*$L$9*(1-$L$10))-$L$8-$L$11)</f>
        <v>5.0000000000002274</v>
      </c>
      <c r="F29" s="12">
        <f t="shared" si="13"/>
        <v>-30.999999999999773</v>
      </c>
      <c r="G29" s="12">
        <f t="shared" si="13"/>
        <v>-66.999999999999773</v>
      </c>
      <c r="H29" s="12">
        <f t="shared" si="13"/>
        <v>-102.99999999999977</v>
      </c>
      <c r="I29" s="12">
        <f t="shared" si="13"/>
        <v>-138.99999999999977</v>
      </c>
      <c r="J29" s="12">
        <f t="shared" si="13"/>
        <v>-174.99999999999977</v>
      </c>
      <c r="K29" s="12">
        <f t="shared" si="13"/>
        <v>-210.99999999999977</v>
      </c>
      <c r="L29" s="12">
        <f t="shared" si="13"/>
        <v>-246.99999999999977</v>
      </c>
      <c r="M29" s="20">
        <f t="shared" si="13"/>
        <v>-282.99999999999977</v>
      </c>
      <c r="N29" s="5"/>
      <c r="O29" s="28"/>
      <c r="Q29" s="34"/>
    </row>
    <row r="30" spans="1:17" x14ac:dyDescent="0.3">
      <c r="A30" s="32"/>
      <c r="C30" s="27"/>
      <c r="D30" s="43">
        <f t="shared" si="3"/>
        <v>0.16000000000000003</v>
      </c>
      <c r="E30" s="19">
        <f t="shared" ref="E30:M30" si="14">(($D$30*$F$9*(1-$F$10))-$F$8-$F$11)-((E17*$L$9*(1-$L$10))-$L$8-$L$11)</f>
        <v>21.000000000000227</v>
      </c>
      <c r="F30" s="12">
        <f t="shared" si="14"/>
        <v>-14.999999999999773</v>
      </c>
      <c r="G30" s="12">
        <f t="shared" si="14"/>
        <v>-50.999999999999773</v>
      </c>
      <c r="H30" s="12">
        <f t="shared" si="14"/>
        <v>-86.999999999999773</v>
      </c>
      <c r="I30" s="12">
        <f t="shared" si="14"/>
        <v>-122.99999999999977</v>
      </c>
      <c r="J30" s="12">
        <f t="shared" si="14"/>
        <v>-158.99999999999977</v>
      </c>
      <c r="K30" s="12">
        <f t="shared" si="14"/>
        <v>-194.99999999999977</v>
      </c>
      <c r="L30" s="12">
        <f t="shared" si="14"/>
        <v>-230.99999999999977</v>
      </c>
      <c r="M30" s="20">
        <f t="shared" si="14"/>
        <v>-266.99999999999977</v>
      </c>
      <c r="N30" s="5"/>
      <c r="O30" s="28"/>
      <c r="Q30" s="34"/>
    </row>
    <row r="31" spans="1:17" x14ac:dyDescent="0.3">
      <c r="A31" s="32"/>
      <c r="C31" s="27"/>
      <c r="D31" s="43">
        <f t="shared" si="3"/>
        <v>0.16250000000000003</v>
      </c>
      <c r="E31" s="19">
        <f t="shared" ref="E31:M31" si="15">(($D$31*$F$9*(1-$F$10))-$F$8-$F$11)-((E17*$L$9*(1-$L$10))-$L$8-$L$11)</f>
        <v>37.000000000000227</v>
      </c>
      <c r="F31" s="12">
        <f t="shared" si="15"/>
        <v>1.0000000000002274</v>
      </c>
      <c r="G31" s="12">
        <f t="shared" si="15"/>
        <v>-34.999999999999773</v>
      </c>
      <c r="H31" s="12">
        <f t="shared" si="15"/>
        <v>-70.999999999999773</v>
      </c>
      <c r="I31" s="12">
        <f t="shared" si="15"/>
        <v>-106.99999999999977</v>
      </c>
      <c r="J31" s="12">
        <f t="shared" si="15"/>
        <v>-142.99999999999977</v>
      </c>
      <c r="K31" s="12">
        <f t="shared" si="15"/>
        <v>-178.99999999999977</v>
      </c>
      <c r="L31" s="12">
        <f t="shared" si="15"/>
        <v>-214.99999999999977</v>
      </c>
      <c r="M31" s="20">
        <f t="shared" si="15"/>
        <v>-250.99999999999977</v>
      </c>
      <c r="N31" s="5"/>
      <c r="O31" s="28"/>
      <c r="Q31" s="34"/>
    </row>
    <row r="32" spans="1:17" x14ac:dyDescent="0.3">
      <c r="A32" s="32"/>
      <c r="C32" s="27"/>
      <c r="D32" s="43">
        <f t="shared" si="3"/>
        <v>0.16500000000000004</v>
      </c>
      <c r="E32" s="19">
        <f t="shared" ref="E32:M32" si="16">(($D$32*$F$9*(1-$F$10))-$F$8-$F$11)-((E17*$L$9*(1-$L$10))-$L$8-$L$11)</f>
        <v>53.000000000000227</v>
      </c>
      <c r="F32" s="12">
        <f t="shared" si="16"/>
        <v>17.000000000000227</v>
      </c>
      <c r="G32" s="12">
        <f t="shared" si="16"/>
        <v>-18.999999999999773</v>
      </c>
      <c r="H32" s="12">
        <f t="shared" si="16"/>
        <v>-54.999999999999773</v>
      </c>
      <c r="I32" s="12">
        <f t="shared" si="16"/>
        <v>-90.999999999999773</v>
      </c>
      <c r="J32" s="12">
        <f t="shared" si="16"/>
        <v>-126.99999999999977</v>
      </c>
      <c r="K32" s="12">
        <f t="shared" si="16"/>
        <v>-162.99999999999977</v>
      </c>
      <c r="L32" s="12">
        <f t="shared" si="16"/>
        <v>-198.99999999999977</v>
      </c>
      <c r="M32" s="20">
        <f t="shared" si="16"/>
        <v>-234.99999999999977</v>
      </c>
      <c r="N32" s="5"/>
      <c r="O32" s="28"/>
      <c r="Q32" s="34"/>
    </row>
    <row r="33" spans="1:17" ht="19.5" thickBot="1" x14ac:dyDescent="0.35">
      <c r="A33" s="32"/>
      <c r="C33" s="27"/>
      <c r="D33" s="43">
        <f t="shared" si="3"/>
        <v>0.16750000000000004</v>
      </c>
      <c r="E33" s="21">
        <f t="shared" ref="E33:M33" si="17">(($D$33*$F$9*(1-$F$10))-$F$8-$F$11)-((E17*$L$9*(1-$L$10))-$L$8-$L$11)</f>
        <v>69.000000000000227</v>
      </c>
      <c r="F33" s="22">
        <f t="shared" si="17"/>
        <v>33.000000000000227</v>
      </c>
      <c r="G33" s="22">
        <f t="shared" si="17"/>
        <v>-2.9999999999997726</v>
      </c>
      <c r="H33" s="22">
        <f t="shared" si="17"/>
        <v>-38.999999999999773</v>
      </c>
      <c r="I33" s="22">
        <f t="shared" si="17"/>
        <v>-74.999999999999773</v>
      </c>
      <c r="J33" s="22">
        <f t="shared" si="17"/>
        <v>-110.99999999999977</v>
      </c>
      <c r="K33" s="22">
        <f t="shared" si="17"/>
        <v>-146.99999999999977</v>
      </c>
      <c r="L33" s="22">
        <f t="shared" si="17"/>
        <v>-182.99999999999977</v>
      </c>
      <c r="M33" s="23">
        <f t="shared" si="17"/>
        <v>-218.99999999999977</v>
      </c>
      <c r="N33" s="5"/>
      <c r="O33" s="28"/>
      <c r="Q33" s="34"/>
    </row>
    <row r="34" spans="1:17" ht="19.5" thickBot="1" x14ac:dyDescent="0.35">
      <c r="A34" s="32"/>
      <c r="C34" s="29"/>
      <c r="D34" s="30"/>
      <c r="E34" s="37" t="s">
        <v>36</v>
      </c>
      <c r="F34" s="30"/>
      <c r="G34" s="30"/>
      <c r="H34" s="30"/>
      <c r="I34" s="30"/>
      <c r="J34" s="30"/>
      <c r="K34" s="30"/>
      <c r="L34" s="30"/>
      <c r="M34" s="30"/>
      <c r="N34" s="30"/>
      <c r="O34" s="31"/>
      <c r="Q34" s="34"/>
    </row>
    <row r="35" spans="1:17" x14ac:dyDescent="0.3">
      <c r="A35" s="32"/>
      <c r="Q35" s="34"/>
    </row>
    <row r="36" spans="1:17" x14ac:dyDescent="0.3">
      <c r="A36" s="32"/>
      <c r="C36" s="36" t="s">
        <v>18</v>
      </c>
      <c r="Q36" s="34"/>
    </row>
    <row r="37" spans="1:17" x14ac:dyDescent="0.3">
      <c r="A37" s="32"/>
      <c r="C37" s="36" t="s">
        <v>19</v>
      </c>
      <c r="Q37" s="34"/>
    </row>
    <row r="38" spans="1:17" x14ac:dyDescent="0.3">
      <c r="A38" s="32"/>
      <c r="C38" s="36" t="s">
        <v>20</v>
      </c>
      <c r="Q38" s="34"/>
    </row>
    <row r="39" spans="1:17" x14ac:dyDescent="0.3">
      <c r="A39" s="32"/>
      <c r="Q39" s="34"/>
    </row>
    <row r="40" spans="1:17" x14ac:dyDescent="0.3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4"/>
      <c r="P40" s="34"/>
      <c r="Q40" s="34"/>
    </row>
  </sheetData>
  <conditionalFormatting sqref="E18">
    <cfRule type="cellIs" dxfId="71" priority="40" operator="greaterThan">
      <formula>0</formula>
    </cfRule>
    <cfRule type="colorScale" priority="41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18:M33">
    <cfRule type="cellIs" dxfId="70" priority="37" operator="greaterThan">
      <formula>0</formula>
    </cfRule>
    <cfRule type="cellIs" dxfId="69" priority="39" operator="greaterThan">
      <formula>0</formula>
    </cfRule>
  </conditionalFormatting>
  <conditionalFormatting sqref="E18:M33">
    <cfRule type="cellIs" dxfId="68" priority="35" operator="greaterThan">
      <formula>0</formula>
    </cfRule>
  </conditionalFormatting>
  <conditionalFormatting sqref="F18">
    <cfRule type="cellIs" dxfId="67" priority="33" operator="greaterThan">
      <formula>0</formula>
    </cfRule>
    <cfRule type="colorScale" priority="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18">
    <cfRule type="cellIs" dxfId="66" priority="31" operator="greaterThan">
      <formula>0</formula>
    </cfRule>
    <cfRule type="colorScale" priority="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ellIs" dxfId="65" priority="29" operator="greaterThan">
      <formula>0</formula>
    </cfRule>
    <cfRule type="colorScale" priority="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ellIs" dxfId="64" priority="27" operator="greaterThan">
      <formula>0</formula>
    </cfRule>
    <cfRule type="colorScale" priority="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ellIs" dxfId="63" priority="25" operator="greaterThan">
      <formula>0</formula>
    </cfRule>
    <cfRule type="colorScale" priority="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ellIs" dxfId="62" priority="23" operator="greaterThan">
      <formula>0</formula>
    </cfRule>
    <cfRule type="colorScale" priority="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ellIs" dxfId="61" priority="21" operator="greaterThan">
      <formula>0</formula>
    </cfRule>
    <cfRule type="colorScale" priority="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60" priority="19" operator="greaterThan">
      <formula>0</formula>
    </cfRule>
    <cfRule type="colorScale" priority="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59" priority="17" operator="greaterThan">
      <formula>0</formula>
    </cfRule>
    <cfRule type="colorScale" priority="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18">
    <cfRule type="cellIs" dxfId="58" priority="15" operator="greaterThan">
      <formula>0</formula>
    </cfRule>
    <cfRule type="colorScale" priority="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18">
    <cfRule type="cellIs" dxfId="57" priority="13" operator="greaterThan">
      <formula>0</formula>
    </cfRule>
    <cfRule type="colorScale" priority="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ellIs" dxfId="56" priority="11" operator="greaterThan">
      <formula>0</formula>
    </cfRule>
    <cfRule type="colorScale" priority="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ellIs" dxfId="55" priority="9" operator="greaterThan">
      <formula>0</formula>
    </cfRule>
    <cfRule type="colorScale" priority="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ellIs" dxfId="54" priority="7" operator="greaterThan">
      <formula>0</formula>
    </cfRule>
    <cfRule type="colorScale" priority="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ellIs" dxfId="53" priority="5" operator="greaterThan">
      <formula>0</formula>
    </cfRule>
    <cfRule type="colorScale" priority="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ellIs" dxfId="52" priority="3" operator="greaterThan">
      <formula>0</formula>
    </cfRule>
    <cfRule type="colorScale" priority="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51" priority="1" operator="greaterThan">
      <formula>0</formula>
    </cfRule>
    <cfRule type="colorScale" priority="2">
      <colorScale>
        <cfvo type="num" val="&quot;if &lt; 0&quot;"/>
        <cfvo type="max"/>
        <color theme="8" tint="0.79998168889431442"/>
        <color rgb="FFFFEF9C"/>
      </colorScale>
    </cfRule>
  </conditionalFormatting>
  <pageMargins left="0.7" right="0.7" top="0.75" bottom="0.75" header="0.3" footer="0.3"/>
  <pageSetup scale="68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M40"/>
  <sheetViews>
    <sheetView zoomScale="75" zoomScaleNormal="75" workbookViewId="0">
      <selection activeCell="I8" sqref="I8"/>
    </sheetView>
  </sheetViews>
  <sheetFormatPr defaultRowHeight="18.75" x14ac:dyDescent="0.3"/>
  <cols>
    <col min="1" max="1" width="4.140625" style="1" customWidth="1"/>
    <col min="2" max="2" width="9.140625" style="1"/>
    <col min="3" max="3" width="12.85546875" style="1" bestFit="1" customWidth="1"/>
    <col min="4" max="4" width="10.5703125" style="1" bestFit="1" customWidth="1"/>
    <col min="5" max="5" width="10.7109375" style="1" customWidth="1"/>
    <col min="6" max="6" width="12.42578125" style="1" customWidth="1"/>
    <col min="7" max="7" width="12.7109375" style="1" customWidth="1"/>
    <col min="8" max="8" width="11.7109375" style="1" customWidth="1"/>
    <col min="9" max="9" width="12.85546875" style="1" customWidth="1"/>
    <col min="10" max="10" width="12.28515625" style="1" bestFit="1" customWidth="1"/>
    <col min="11" max="11" width="11.85546875" style="1" customWidth="1"/>
    <col min="12" max="13" width="12.85546875" style="1" bestFit="1" customWidth="1"/>
    <col min="14" max="14" width="9.5703125" style="1" customWidth="1"/>
    <col min="16" max="16" width="9.28515625" bestFit="1" customWidth="1"/>
    <col min="17" max="17" width="3.5703125" customWidth="1"/>
    <col min="18" max="18" width="12.140625" customWidth="1"/>
    <col min="19" max="19" width="11.42578125" customWidth="1"/>
    <col min="20" max="20" width="11.28515625" customWidth="1"/>
    <col min="21" max="21" width="10" customWidth="1"/>
    <col min="22" max="22" width="11.140625" customWidth="1"/>
    <col min="23" max="23" width="12" customWidth="1"/>
    <col min="24" max="24" width="10.5703125" customWidth="1"/>
    <col min="25" max="25" width="12.85546875" customWidth="1"/>
    <col min="26" max="26" width="12.5703125" customWidth="1"/>
    <col min="27" max="27" width="12" customWidth="1"/>
    <col min="28" max="28" width="11.140625" customWidth="1"/>
    <col min="29" max="29" width="14.28515625" customWidth="1"/>
    <col min="30" max="31" width="12.5703125" customWidth="1"/>
    <col min="32" max="32" width="13.140625" customWidth="1"/>
    <col min="33" max="33" width="12.28515625" customWidth="1"/>
    <col min="34" max="34" width="10.5703125" customWidth="1"/>
    <col min="35" max="35" width="11.28515625" customWidth="1"/>
    <col min="36" max="36" width="12" customWidth="1"/>
    <col min="37" max="37" width="10.28515625" customWidth="1"/>
    <col min="38" max="38" width="10.7109375" customWidth="1"/>
    <col min="39" max="39" width="12.42578125" customWidth="1"/>
  </cols>
  <sheetData>
    <row r="1" spans="1:39" x14ac:dyDescent="0.3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x14ac:dyDescent="0.3">
      <c r="A2" s="32"/>
      <c r="C2" s="2" t="s">
        <v>11</v>
      </c>
      <c r="D2" s="2"/>
      <c r="F2" s="2"/>
      <c r="G2" s="2"/>
      <c r="I2" s="2"/>
      <c r="J2" s="2"/>
      <c r="L2" s="3"/>
      <c r="O2" s="4" t="s">
        <v>38</v>
      </c>
      <c r="P2" s="2"/>
      <c r="Q2" s="33"/>
      <c r="R2" s="1"/>
      <c r="S2" s="2"/>
      <c r="T2" s="2"/>
      <c r="U2" s="1"/>
      <c r="V2" s="2"/>
      <c r="W2" s="2"/>
      <c r="X2" s="1"/>
      <c r="Y2" s="3"/>
      <c r="Z2" s="4"/>
      <c r="AA2" s="1"/>
      <c r="AB2" s="1"/>
      <c r="AC2" s="2"/>
      <c r="AD2" s="2"/>
      <c r="AE2" s="1"/>
      <c r="AF2" s="2"/>
      <c r="AG2" s="2"/>
      <c r="AH2" s="1"/>
      <c r="AI2" s="2"/>
      <c r="AJ2" s="2"/>
      <c r="AK2" s="1"/>
      <c r="AL2" s="3"/>
      <c r="AM2" s="4"/>
    </row>
    <row r="3" spans="1:39" x14ac:dyDescent="0.3">
      <c r="A3" s="32"/>
      <c r="C3" s="2" t="s">
        <v>39</v>
      </c>
      <c r="Q3" s="34"/>
    </row>
    <row r="4" spans="1:39" x14ac:dyDescent="0.3">
      <c r="A4" s="32"/>
      <c r="C4" s="2" t="s">
        <v>17</v>
      </c>
      <c r="Q4" s="34"/>
    </row>
    <row r="5" spans="1:39" ht="19.5" thickBot="1" x14ac:dyDescent="0.35">
      <c r="A5" s="32"/>
      <c r="Q5" s="34"/>
    </row>
    <row r="6" spans="1:39" ht="21" x14ac:dyDescent="0.35">
      <c r="A6" s="32"/>
      <c r="C6" s="24"/>
      <c r="D6" s="25"/>
      <c r="E6" s="25"/>
      <c r="F6" s="25"/>
      <c r="G6" s="25"/>
      <c r="H6" s="25"/>
      <c r="I6" s="35" t="s">
        <v>34</v>
      </c>
      <c r="J6" s="25"/>
      <c r="K6" s="25"/>
      <c r="L6" s="25"/>
      <c r="M6" s="25"/>
      <c r="N6" s="25"/>
      <c r="O6" s="26"/>
      <c r="Q6" s="34"/>
    </row>
    <row r="7" spans="1:39" x14ac:dyDescent="0.3">
      <c r="A7" s="32"/>
      <c r="C7" s="27"/>
      <c r="D7" s="5"/>
      <c r="E7" s="5"/>
      <c r="F7" s="5"/>
      <c r="G7" s="5"/>
      <c r="H7" s="5"/>
      <c r="I7" s="6"/>
      <c r="J7" s="5"/>
      <c r="K7" s="7" t="s">
        <v>23</v>
      </c>
      <c r="L7" s="10">
        <v>13</v>
      </c>
      <c r="M7" s="5" t="s">
        <v>22</v>
      </c>
      <c r="N7" s="5"/>
      <c r="O7" s="28"/>
      <c r="Q7" s="34"/>
    </row>
    <row r="8" spans="1:39" x14ac:dyDescent="0.3">
      <c r="A8" s="32"/>
      <c r="C8" s="27"/>
      <c r="D8" s="5"/>
      <c r="E8" s="7" t="s">
        <v>26</v>
      </c>
      <c r="F8" s="38">
        <v>956</v>
      </c>
      <c r="G8" s="5" t="s">
        <v>3</v>
      </c>
      <c r="H8" s="5"/>
      <c r="I8" s="5"/>
      <c r="J8" s="5"/>
      <c r="K8" s="7" t="s">
        <v>4</v>
      </c>
      <c r="L8" s="38">
        <v>499</v>
      </c>
      <c r="M8" s="5" t="s">
        <v>3</v>
      </c>
      <c r="N8" s="5"/>
      <c r="O8" s="28"/>
      <c r="Q8" s="34"/>
    </row>
    <row r="9" spans="1:39" x14ac:dyDescent="0.3">
      <c r="A9" s="32"/>
      <c r="C9" s="27"/>
      <c r="D9" s="5"/>
      <c r="E9" s="7"/>
      <c r="F9" s="39"/>
      <c r="G9" s="5"/>
      <c r="H9" s="5"/>
      <c r="I9" s="5"/>
      <c r="J9" s="5"/>
      <c r="K9" s="7" t="s">
        <v>13</v>
      </c>
      <c r="L9" s="39">
        <v>57</v>
      </c>
      <c r="M9" s="5" t="s">
        <v>1</v>
      </c>
      <c r="N9" s="5"/>
      <c r="O9" s="28"/>
      <c r="Q9" s="34"/>
    </row>
    <row r="10" spans="1:39" x14ac:dyDescent="0.3">
      <c r="A10" s="32"/>
      <c r="C10" s="27"/>
      <c r="D10" s="5"/>
      <c r="E10" s="7" t="s">
        <v>27</v>
      </c>
      <c r="F10" s="40">
        <v>0.2</v>
      </c>
      <c r="G10" s="5" t="s">
        <v>6</v>
      </c>
      <c r="H10" s="5"/>
      <c r="I10" s="5"/>
      <c r="J10" s="5"/>
      <c r="K10" s="7" t="s">
        <v>14</v>
      </c>
      <c r="L10" s="40">
        <v>0.2</v>
      </c>
      <c r="M10" s="5" t="s">
        <v>6</v>
      </c>
      <c r="N10" s="5"/>
      <c r="O10" s="28"/>
      <c r="Q10" s="34"/>
    </row>
    <row r="11" spans="1:39" x14ac:dyDescent="0.3">
      <c r="A11" s="32"/>
      <c r="C11" s="27"/>
      <c r="D11" s="5"/>
      <c r="E11" s="7" t="s">
        <v>28</v>
      </c>
      <c r="F11" s="38">
        <v>0</v>
      </c>
      <c r="G11" s="5" t="s">
        <v>3</v>
      </c>
      <c r="H11" s="5"/>
      <c r="I11" s="5"/>
      <c r="J11" s="5"/>
      <c r="K11" s="7" t="s">
        <v>15</v>
      </c>
      <c r="L11" s="38">
        <v>0</v>
      </c>
      <c r="M11" s="5" t="s">
        <v>3</v>
      </c>
      <c r="N11" s="5"/>
      <c r="O11" s="28"/>
      <c r="Q11" s="34"/>
    </row>
    <row r="12" spans="1:39" x14ac:dyDescent="0.3">
      <c r="A12" s="32"/>
      <c r="C12" s="27"/>
      <c r="D12" s="5"/>
      <c r="E12" s="7"/>
      <c r="F12" s="15" t="str">
        <f>IF(F13+F14&gt;1,"Either share rent value or cash rent value must be zero!","  ")</f>
        <v xml:space="preserve">  </v>
      </c>
      <c r="G12" s="5"/>
      <c r="H12" s="5"/>
      <c r="I12" s="5"/>
      <c r="J12" s="5"/>
      <c r="K12" s="7"/>
      <c r="L12" s="15" t="str">
        <f>IF(L13+L14&gt;1,"Either share rent value or cash rent value must be zero!","  ")</f>
        <v xml:space="preserve">  </v>
      </c>
      <c r="M12" s="5"/>
      <c r="N12" s="5"/>
      <c r="O12" s="28"/>
      <c r="Q12" s="34"/>
    </row>
    <row r="13" spans="1:39" hidden="1" x14ac:dyDescent="0.3">
      <c r="A13" s="32"/>
      <c r="C13" s="27"/>
      <c r="D13" s="5"/>
      <c r="E13" s="7" t="s">
        <v>8</v>
      </c>
      <c r="F13" s="14">
        <f>IF(F10&gt;0,1,0)</f>
        <v>1</v>
      </c>
      <c r="G13" s="5"/>
      <c r="H13" s="5"/>
      <c r="I13" s="5"/>
      <c r="J13" s="5"/>
      <c r="K13" s="7" t="s">
        <v>14</v>
      </c>
      <c r="L13" s="14">
        <f>IF(L10&gt;0,1,0)</f>
        <v>1</v>
      </c>
      <c r="M13" s="5"/>
      <c r="N13" s="5"/>
      <c r="O13" s="28"/>
      <c r="Q13" s="34"/>
    </row>
    <row r="14" spans="1:39" hidden="1" x14ac:dyDescent="0.3">
      <c r="A14" s="32"/>
      <c r="C14" s="27"/>
      <c r="D14" s="5"/>
      <c r="E14" s="7" t="s">
        <v>7</v>
      </c>
      <c r="F14" s="14">
        <f>IF(F11&gt;0,1,0)</f>
        <v>0</v>
      </c>
      <c r="G14" s="5"/>
      <c r="H14" s="5"/>
      <c r="I14" s="5"/>
      <c r="J14" s="7"/>
      <c r="K14" s="7" t="s">
        <v>15</v>
      </c>
      <c r="L14" s="14">
        <f>IF(L11&gt;0,1,0)</f>
        <v>0</v>
      </c>
      <c r="M14" s="5"/>
      <c r="N14" s="5"/>
      <c r="O14" s="28"/>
      <c r="Q14" s="34"/>
    </row>
    <row r="15" spans="1:39" x14ac:dyDescent="0.3">
      <c r="A15" s="32"/>
      <c r="C15" s="27"/>
      <c r="D15" s="5"/>
      <c r="E15" s="5"/>
      <c r="F15" s="13"/>
      <c r="G15" s="5"/>
      <c r="H15" s="5"/>
      <c r="I15" s="8" t="s">
        <v>30</v>
      </c>
      <c r="J15" s="5"/>
      <c r="K15" s="5"/>
      <c r="L15" s="5"/>
      <c r="M15" s="5"/>
      <c r="N15" s="5"/>
      <c r="O15" s="28"/>
      <c r="Q15" s="34"/>
    </row>
    <row r="16" spans="1:39" x14ac:dyDescent="0.3">
      <c r="A16" s="32"/>
      <c r="C16" s="27"/>
      <c r="D16" s="9" t="s">
        <v>29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28"/>
      <c r="Q16" s="34"/>
    </row>
    <row r="17" spans="1:17" ht="19.5" thickBot="1" x14ac:dyDescent="0.35">
      <c r="A17" s="32"/>
      <c r="C17" s="27"/>
      <c r="D17" s="5"/>
      <c r="E17" s="39">
        <v>8000</v>
      </c>
      <c r="F17" s="41">
        <f t="shared" ref="F17:M17" si="0">E17+50</f>
        <v>8050</v>
      </c>
      <c r="G17" s="41">
        <f t="shared" si="0"/>
        <v>8100</v>
      </c>
      <c r="H17" s="41">
        <f t="shared" si="0"/>
        <v>8150</v>
      </c>
      <c r="I17" s="41">
        <f t="shared" si="0"/>
        <v>8200</v>
      </c>
      <c r="J17" s="41">
        <f t="shared" si="0"/>
        <v>8250</v>
      </c>
      <c r="K17" s="41">
        <f t="shared" si="0"/>
        <v>8300</v>
      </c>
      <c r="L17" s="41">
        <f t="shared" si="0"/>
        <v>8350</v>
      </c>
      <c r="M17" s="41">
        <f t="shared" si="0"/>
        <v>8400</v>
      </c>
      <c r="N17" s="14"/>
      <c r="O17" s="28"/>
      <c r="Q17" s="34"/>
    </row>
    <row r="18" spans="1:17" x14ac:dyDescent="0.3">
      <c r="A18" s="32"/>
      <c r="C18" s="27"/>
      <c r="D18" s="42">
        <v>0.13</v>
      </c>
      <c r="E18" s="16">
        <f t="shared" ref="E18:M18" si="1">(($D$18*E17*(1-$F$10))-$F$8-$F$11)-(($L$7*$L$9*(1-$L$10))-$L$8-$L$11)</f>
        <v>-217.80000000000007</v>
      </c>
      <c r="F18" s="17">
        <f t="shared" si="1"/>
        <v>-212.60000000000002</v>
      </c>
      <c r="G18" s="17">
        <f t="shared" si="1"/>
        <v>-207.39999999999998</v>
      </c>
      <c r="H18" s="17">
        <f t="shared" si="1"/>
        <v>-202.20000000000005</v>
      </c>
      <c r="I18" s="17">
        <f t="shared" si="1"/>
        <v>-197</v>
      </c>
      <c r="J18" s="17">
        <f t="shared" si="1"/>
        <v>-191.80000000000007</v>
      </c>
      <c r="K18" s="17">
        <f t="shared" si="1"/>
        <v>-186.60000000000002</v>
      </c>
      <c r="L18" s="17">
        <f t="shared" si="1"/>
        <v>-181.39999999999998</v>
      </c>
      <c r="M18" s="18">
        <f t="shared" si="1"/>
        <v>-176.20000000000005</v>
      </c>
      <c r="N18" s="5"/>
      <c r="O18" s="28"/>
      <c r="Q18" s="34"/>
    </row>
    <row r="19" spans="1:17" x14ac:dyDescent="0.3">
      <c r="A19" s="32"/>
      <c r="C19" s="27"/>
      <c r="D19" s="43">
        <f>D18+0.0025</f>
        <v>0.13250000000000001</v>
      </c>
      <c r="E19" s="19">
        <f t="shared" ref="E19:M19" si="2">(($D$19*E17*(1-$F$10))-$F$8-$F$11)-(($L$7*$L$9*(1-$L$10))-$L$8-$L$11)</f>
        <v>-201.80000000000007</v>
      </c>
      <c r="F19" s="12">
        <f t="shared" si="2"/>
        <v>-196.5</v>
      </c>
      <c r="G19" s="12">
        <f t="shared" si="2"/>
        <v>-191.20000000000005</v>
      </c>
      <c r="H19" s="12">
        <f t="shared" si="2"/>
        <v>-185.89999999999998</v>
      </c>
      <c r="I19" s="12">
        <f t="shared" si="2"/>
        <v>-180.60000000000002</v>
      </c>
      <c r="J19" s="12">
        <f t="shared" si="2"/>
        <v>-175.30000000000007</v>
      </c>
      <c r="K19" s="12">
        <f t="shared" si="2"/>
        <v>-170</v>
      </c>
      <c r="L19" s="12">
        <f t="shared" si="2"/>
        <v>-164.70000000000005</v>
      </c>
      <c r="M19" s="20">
        <f t="shared" si="2"/>
        <v>-159.39999999999998</v>
      </c>
      <c r="N19" s="5"/>
      <c r="O19" s="28"/>
      <c r="Q19" s="34"/>
    </row>
    <row r="20" spans="1:17" x14ac:dyDescent="0.3">
      <c r="A20" s="32"/>
      <c r="C20" s="27"/>
      <c r="D20" s="43">
        <f t="shared" ref="D20:D33" si="3">D19+0.0025</f>
        <v>0.13500000000000001</v>
      </c>
      <c r="E20" s="19">
        <f t="shared" ref="E20:M20" si="4">(($D$20*E17*(1-$F$10))-$F$8-$F$11)-(($L$7*$L$9*(1-$L$10))-$L$8-$L$11)</f>
        <v>-185.80000000000007</v>
      </c>
      <c r="F20" s="12">
        <f t="shared" si="4"/>
        <v>-180.39999999999998</v>
      </c>
      <c r="G20" s="12">
        <f t="shared" si="4"/>
        <v>-175</v>
      </c>
      <c r="H20" s="12">
        <f t="shared" si="4"/>
        <v>-169.60000000000002</v>
      </c>
      <c r="I20" s="12">
        <f t="shared" si="4"/>
        <v>-164.20000000000005</v>
      </c>
      <c r="J20" s="12">
        <f t="shared" si="4"/>
        <v>-158.80000000000007</v>
      </c>
      <c r="K20" s="12">
        <f t="shared" si="4"/>
        <v>-153.39999999999998</v>
      </c>
      <c r="L20" s="12">
        <f t="shared" si="4"/>
        <v>-148</v>
      </c>
      <c r="M20" s="20">
        <f t="shared" si="4"/>
        <v>-142.60000000000002</v>
      </c>
      <c r="N20" s="5"/>
      <c r="O20" s="28"/>
      <c r="Q20" s="34"/>
    </row>
    <row r="21" spans="1:17" x14ac:dyDescent="0.3">
      <c r="A21" s="32"/>
      <c r="C21" s="27"/>
      <c r="D21" s="43">
        <f t="shared" si="3"/>
        <v>0.13750000000000001</v>
      </c>
      <c r="E21" s="19">
        <f t="shared" ref="E21:M21" si="5">(($D$21*E17*(1-$F$10))-$F$8-$F$11)-(($L$7*$L$9*(1-$L$10))-$L$8-$L$11)</f>
        <v>-169.80000000000007</v>
      </c>
      <c r="F21" s="12">
        <f t="shared" si="5"/>
        <v>-164.30000000000007</v>
      </c>
      <c r="G21" s="12">
        <f t="shared" si="5"/>
        <v>-158.80000000000007</v>
      </c>
      <c r="H21" s="12">
        <f t="shared" si="5"/>
        <v>-153.30000000000007</v>
      </c>
      <c r="I21" s="12">
        <f t="shared" si="5"/>
        <v>-147.80000000000007</v>
      </c>
      <c r="J21" s="12">
        <f t="shared" si="5"/>
        <v>-142.30000000000007</v>
      </c>
      <c r="K21" s="12">
        <f t="shared" si="5"/>
        <v>-136.80000000000007</v>
      </c>
      <c r="L21" s="12">
        <f t="shared" si="5"/>
        <v>-131.30000000000007</v>
      </c>
      <c r="M21" s="20">
        <f t="shared" si="5"/>
        <v>-125.80000000000007</v>
      </c>
      <c r="N21" s="5"/>
      <c r="O21" s="28"/>
      <c r="Q21" s="34"/>
    </row>
    <row r="22" spans="1:17" x14ac:dyDescent="0.3">
      <c r="A22" s="32"/>
      <c r="C22" s="27"/>
      <c r="D22" s="43">
        <f t="shared" si="3"/>
        <v>0.14000000000000001</v>
      </c>
      <c r="E22" s="19">
        <f t="shared" ref="E22:M22" si="6">(($D$22*E17*(1-$F$10))-$F$8-$F$11)-(($L$7*$L$9*(1-$L$10))-$L$8-$L$11)</f>
        <v>-153.80000000000007</v>
      </c>
      <c r="F22" s="12">
        <f t="shared" si="6"/>
        <v>-148.20000000000005</v>
      </c>
      <c r="G22" s="12">
        <f t="shared" si="6"/>
        <v>-142.60000000000002</v>
      </c>
      <c r="H22" s="12">
        <f t="shared" si="6"/>
        <v>-137</v>
      </c>
      <c r="I22" s="12">
        <f t="shared" si="6"/>
        <v>-131.39999999999998</v>
      </c>
      <c r="J22" s="12">
        <f t="shared" si="6"/>
        <v>-125.80000000000007</v>
      </c>
      <c r="K22" s="12">
        <f t="shared" si="6"/>
        <v>-120.20000000000005</v>
      </c>
      <c r="L22" s="12">
        <f t="shared" si="6"/>
        <v>-114.60000000000002</v>
      </c>
      <c r="M22" s="20">
        <f t="shared" si="6"/>
        <v>-109</v>
      </c>
      <c r="N22" s="5"/>
      <c r="O22" s="28"/>
      <c r="Q22" s="34"/>
    </row>
    <row r="23" spans="1:17" x14ac:dyDescent="0.3">
      <c r="A23" s="32"/>
      <c r="C23" s="27"/>
      <c r="D23" s="43">
        <f t="shared" si="3"/>
        <v>0.14250000000000002</v>
      </c>
      <c r="E23" s="19">
        <f t="shared" ref="E23:M23" si="7">(($D$23*E17*(1-$F$10))-$F$8-$F$11)-(($L$7*$L$9*(1-$L$10))-$L$8-$L$11)</f>
        <v>-137.79999999999984</v>
      </c>
      <c r="F23" s="12">
        <f t="shared" si="7"/>
        <v>-132.0999999999998</v>
      </c>
      <c r="G23" s="12">
        <f>(($D$23*G17*(1-$F$10))-$F$8-$F$11)-(($L$7*$L$9*(1-$L$10))-$L$8-$L$11)</f>
        <v>-126.39999999999986</v>
      </c>
      <c r="H23" s="12">
        <f t="shared" si="7"/>
        <v>-120.69999999999982</v>
      </c>
      <c r="I23" s="12">
        <f t="shared" si="7"/>
        <v>-114.99999999999989</v>
      </c>
      <c r="J23" s="12">
        <f t="shared" si="7"/>
        <v>-109.29999999999984</v>
      </c>
      <c r="K23" s="12">
        <f t="shared" si="7"/>
        <v>-103.5999999999998</v>
      </c>
      <c r="L23" s="12">
        <f t="shared" si="7"/>
        <v>-97.899999999999864</v>
      </c>
      <c r="M23" s="20">
        <f t="shared" si="7"/>
        <v>-92.199999999999818</v>
      </c>
      <c r="N23" s="5"/>
      <c r="O23" s="28"/>
      <c r="Q23" s="34"/>
    </row>
    <row r="24" spans="1:17" x14ac:dyDescent="0.3">
      <c r="A24" s="32"/>
      <c r="C24" s="27"/>
      <c r="D24" s="43">
        <f t="shared" si="3"/>
        <v>0.14500000000000002</v>
      </c>
      <c r="E24" s="19">
        <f t="shared" ref="E24:M24" si="8">(($D$24*E17*(1-$F$10))-$F$8-$F$11)-(($L$7*$L$9*(1-$L$10))-$L$8-$L$11)</f>
        <v>-121.79999999999984</v>
      </c>
      <c r="F24" s="12">
        <f t="shared" si="8"/>
        <v>-115.99999999999989</v>
      </c>
      <c r="G24" s="12">
        <f t="shared" si="8"/>
        <v>-110.19999999999982</v>
      </c>
      <c r="H24" s="12">
        <f t="shared" si="8"/>
        <v>-104.39999999999986</v>
      </c>
      <c r="I24" s="12">
        <f t="shared" si="8"/>
        <v>-98.599999999999795</v>
      </c>
      <c r="J24" s="12">
        <f t="shared" si="8"/>
        <v>-92.799999999999841</v>
      </c>
      <c r="K24" s="12">
        <f t="shared" si="8"/>
        <v>-86.999999999999886</v>
      </c>
      <c r="L24" s="12">
        <f t="shared" si="8"/>
        <v>-81.199999999999818</v>
      </c>
      <c r="M24" s="20">
        <f t="shared" si="8"/>
        <v>-75.399999999999864</v>
      </c>
      <c r="N24" s="5"/>
      <c r="O24" s="28"/>
      <c r="Q24" s="34"/>
    </row>
    <row r="25" spans="1:17" x14ac:dyDescent="0.3">
      <c r="A25" s="32"/>
      <c r="C25" s="27"/>
      <c r="D25" s="43">
        <f t="shared" si="3"/>
        <v>0.14750000000000002</v>
      </c>
      <c r="E25" s="19">
        <f t="shared" ref="E25:M25" si="9">(($D$25*E17*(1-$F$10))-$F$8-$F$11)-(($L$7*$L$9*(1-$L$10))-$L$8-$L$11)</f>
        <v>-105.79999999999984</v>
      </c>
      <c r="F25" s="12">
        <f t="shared" si="9"/>
        <v>-99.899999999999864</v>
      </c>
      <c r="G25" s="12">
        <f t="shared" si="9"/>
        <v>-93.999999999999886</v>
      </c>
      <c r="H25" s="12">
        <f t="shared" si="9"/>
        <v>-88.099999999999795</v>
      </c>
      <c r="I25" s="12">
        <f t="shared" si="9"/>
        <v>-82.199999999999818</v>
      </c>
      <c r="J25" s="12">
        <f t="shared" si="9"/>
        <v>-76.299999999999841</v>
      </c>
      <c r="K25" s="12">
        <f t="shared" si="9"/>
        <v>-70.399999999999864</v>
      </c>
      <c r="L25" s="12">
        <f t="shared" si="9"/>
        <v>-64.499999999999886</v>
      </c>
      <c r="M25" s="20">
        <f t="shared" si="9"/>
        <v>-58.599999999999795</v>
      </c>
      <c r="N25" s="5"/>
      <c r="O25" s="28"/>
      <c r="Q25" s="34"/>
    </row>
    <row r="26" spans="1:17" x14ac:dyDescent="0.3">
      <c r="A26" s="32"/>
      <c r="C26" s="27"/>
      <c r="D26" s="43">
        <f t="shared" si="3"/>
        <v>0.15000000000000002</v>
      </c>
      <c r="E26" s="19">
        <f t="shared" ref="E26:M26" si="10">(($D$26*E17*(1-$F$10))-$F$8-$F$11)-(($L$7*$L$9*(1-$L$10))-$L$8-$L$11)</f>
        <v>-89.799999999999841</v>
      </c>
      <c r="F26" s="12">
        <f t="shared" si="10"/>
        <v>-83.799999999999841</v>
      </c>
      <c r="G26" s="12">
        <f t="shared" si="10"/>
        <v>-77.799999999999841</v>
      </c>
      <c r="H26" s="12">
        <f t="shared" si="10"/>
        <v>-71.799999999999841</v>
      </c>
      <c r="I26" s="12">
        <f t="shared" si="10"/>
        <v>-65.799999999999841</v>
      </c>
      <c r="J26" s="12">
        <f t="shared" si="10"/>
        <v>-59.799999999999841</v>
      </c>
      <c r="K26" s="12">
        <f t="shared" si="10"/>
        <v>-53.799999999999841</v>
      </c>
      <c r="L26" s="12">
        <f t="shared" si="10"/>
        <v>-47.799999999999841</v>
      </c>
      <c r="M26" s="20">
        <f t="shared" si="10"/>
        <v>-41.799999999999841</v>
      </c>
      <c r="N26" s="5"/>
      <c r="O26" s="28"/>
      <c r="Q26" s="34"/>
    </row>
    <row r="27" spans="1:17" x14ac:dyDescent="0.3">
      <c r="A27" s="32"/>
      <c r="C27" s="27"/>
      <c r="D27" s="43">
        <f t="shared" si="3"/>
        <v>0.15250000000000002</v>
      </c>
      <c r="E27" s="19">
        <f t="shared" ref="E27:M27" si="11">(($D$27*E17*(1-$F$10))-$F$8-$F$11)-(($L$7*$L$9*(1-$L$10))-$L$8-$L$11)</f>
        <v>-73.799999999999841</v>
      </c>
      <c r="F27" s="12">
        <f t="shared" si="11"/>
        <v>-67.699999999999818</v>
      </c>
      <c r="G27" s="12">
        <f t="shared" si="11"/>
        <v>-61.599999999999795</v>
      </c>
      <c r="H27" s="12">
        <f t="shared" si="11"/>
        <v>-55.499999999999886</v>
      </c>
      <c r="I27" s="12">
        <f t="shared" si="11"/>
        <v>-49.399999999999864</v>
      </c>
      <c r="J27" s="12">
        <f t="shared" si="11"/>
        <v>-43.299999999999841</v>
      </c>
      <c r="K27" s="12">
        <f t="shared" si="11"/>
        <v>-37.199999999999818</v>
      </c>
      <c r="L27" s="12">
        <f t="shared" si="11"/>
        <v>-31.099999999999795</v>
      </c>
      <c r="M27" s="20">
        <f t="shared" si="11"/>
        <v>-24.999999999999886</v>
      </c>
      <c r="N27" s="5"/>
      <c r="O27" s="28"/>
      <c r="Q27" s="34"/>
    </row>
    <row r="28" spans="1:17" x14ac:dyDescent="0.3">
      <c r="A28" s="32"/>
      <c r="C28" s="27"/>
      <c r="D28" s="43">
        <f t="shared" si="3"/>
        <v>0.15500000000000003</v>
      </c>
      <c r="E28" s="19">
        <f t="shared" ref="E28:M28" si="12">(($D$28*E17*(1-$F$10))-$F$8-$F$11)-(($L$7*$L$9*(1-$L$10))-$L$8-$L$11)</f>
        <v>-57.799999999999841</v>
      </c>
      <c r="F28" s="12">
        <f t="shared" si="12"/>
        <v>-51.599999999999795</v>
      </c>
      <c r="G28" s="12">
        <f t="shared" si="12"/>
        <v>-45.399999999999864</v>
      </c>
      <c r="H28" s="12">
        <f t="shared" si="12"/>
        <v>-39.199999999999818</v>
      </c>
      <c r="I28" s="12">
        <f t="shared" si="12"/>
        <v>-32.999999999999886</v>
      </c>
      <c r="J28" s="12">
        <f t="shared" si="12"/>
        <v>-26.799999999999841</v>
      </c>
      <c r="K28" s="12">
        <f t="shared" si="12"/>
        <v>-20.599999999999795</v>
      </c>
      <c r="L28" s="12">
        <f t="shared" si="12"/>
        <v>-14.39999999999975</v>
      </c>
      <c r="M28" s="20">
        <f t="shared" si="12"/>
        <v>-8.1999999999999318</v>
      </c>
      <c r="N28" s="5"/>
      <c r="O28" s="28"/>
      <c r="Q28" s="34"/>
    </row>
    <row r="29" spans="1:17" x14ac:dyDescent="0.3">
      <c r="A29" s="32"/>
      <c r="C29" s="27"/>
      <c r="D29" s="43">
        <f t="shared" si="3"/>
        <v>0.15750000000000003</v>
      </c>
      <c r="E29" s="19">
        <f t="shared" ref="E29:M29" si="13">(($D$29*E17*(1-$F$10))-$F$8-$F$11)-(($L$7*$L$9*(1-$L$10))-$L$8-$L$11)</f>
        <v>-41.799999999999841</v>
      </c>
      <c r="F29" s="12">
        <f t="shared" si="13"/>
        <v>-35.499999999999886</v>
      </c>
      <c r="G29" s="12">
        <f t="shared" si="13"/>
        <v>-29.199999999999818</v>
      </c>
      <c r="H29" s="12">
        <f t="shared" si="13"/>
        <v>-22.89999999999975</v>
      </c>
      <c r="I29" s="12">
        <f t="shared" si="13"/>
        <v>-16.599999999999795</v>
      </c>
      <c r="J29" s="12">
        <f t="shared" si="13"/>
        <v>-10.299999999999841</v>
      </c>
      <c r="K29" s="12">
        <f t="shared" si="13"/>
        <v>-3.9999999999998863</v>
      </c>
      <c r="L29" s="12">
        <f t="shared" si="13"/>
        <v>2.3000000000000682</v>
      </c>
      <c r="M29" s="20">
        <f t="shared" si="13"/>
        <v>8.6000000000002501</v>
      </c>
      <c r="N29" s="5"/>
      <c r="O29" s="28"/>
      <c r="Q29" s="34"/>
    </row>
    <row r="30" spans="1:17" x14ac:dyDescent="0.3">
      <c r="A30" s="32"/>
      <c r="C30" s="27"/>
      <c r="D30" s="43">
        <f t="shared" si="3"/>
        <v>0.16000000000000003</v>
      </c>
      <c r="E30" s="19">
        <f t="shared" ref="E30:M30" si="14">(($D$30*E17*(1-$F$10))-$F$8-$F$11)-(($L$7*$L$9*(1-$L$10))-$L$8-$L$11)</f>
        <v>-25.799999999999841</v>
      </c>
      <c r="F30" s="12">
        <f t="shared" si="14"/>
        <v>-19.39999999999975</v>
      </c>
      <c r="G30" s="12">
        <f t="shared" si="14"/>
        <v>-12.999999999999886</v>
      </c>
      <c r="H30" s="12">
        <f t="shared" si="14"/>
        <v>-6.5999999999997954</v>
      </c>
      <c r="I30" s="12">
        <f t="shared" si="14"/>
        <v>-0.19999999999993179</v>
      </c>
      <c r="J30" s="12">
        <f t="shared" si="14"/>
        <v>6.2000000000001592</v>
      </c>
      <c r="K30" s="12">
        <f t="shared" si="14"/>
        <v>12.60000000000025</v>
      </c>
      <c r="L30" s="12">
        <f t="shared" si="14"/>
        <v>19.000000000000114</v>
      </c>
      <c r="M30" s="20">
        <f t="shared" si="14"/>
        <v>25.400000000000205</v>
      </c>
      <c r="N30" s="5"/>
      <c r="O30" s="28"/>
      <c r="Q30" s="34"/>
    </row>
    <row r="31" spans="1:17" x14ac:dyDescent="0.3">
      <c r="A31" s="32"/>
      <c r="C31" s="27"/>
      <c r="D31" s="43">
        <f t="shared" si="3"/>
        <v>0.16250000000000003</v>
      </c>
      <c r="E31" s="19">
        <f t="shared" ref="E31:M31" si="15">(($D$31*E17*(1-$F$10))-$F$8-$F$11)-(($L$7*$L$9*(1-$L$10))-$L$8-$L$11)</f>
        <v>-9.7999999999998408</v>
      </c>
      <c r="F31" s="12">
        <f t="shared" si="15"/>
        <v>-3.2999999999998408</v>
      </c>
      <c r="G31" s="12">
        <f t="shared" si="15"/>
        <v>3.2000000000001592</v>
      </c>
      <c r="H31" s="12">
        <f t="shared" si="15"/>
        <v>9.7000000000001592</v>
      </c>
      <c r="I31" s="12">
        <f t="shared" si="15"/>
        <v>16.200000000000159</v>
      </c>
      <c r="J31" s="12">
        <f t="shared" si="15"/>
        <v>22.700000000000159</v>
      </c>
      <c r="K31" s="12">
        <f t="shared" si="15"/>
        <v>29.200000000000159</v>
      </c>
      <c r="L31" s="12">
        <f t="shared" si="15"/>
        <v>35.700000000000159</v>
      </c>
      <c r="M31" s="20">
        <f t="shared" si="15"/>
        <v>42.200000000000159</v>
      </c>
      <c r="N31" s="5"/>
      <c r="O31" s="28"/>
      <c r="Q31" s="34"/>
    </row>
    <row r="32" spans="1:17" x14ac:dyDescent="0.3">
      <c r="A32" s="32"/>
      <c r="C32" s="27"/>
      <c r="D32" s="43">
        <f t="shared" si="3"/>
        <v>0.16500000000000004</v>
      </c>
      <c r="E32" s="19">
        <f t="shared" ref="E32:M32" si="16">(($D$32*E17*(1-$F$10))-$F$8-$F$11)-(($L$7*$L$9*(1-$L$10))-$L$8-$L$11)</f>
        <v>6.2000000000001592</v>
      </c>
      <c r="F32" s="12">
        <f t="shared" si="16"/>
        <v>12.800000000000068</v>
      </c>
      <c r="G32" s="12">
        <f t="shared" si="16"/>
        <v>19.400000000000205</v>
      </c>
      <c r="H32" s="12">
        <f t="shared" si="16"/>
        <v>26.000000000000114</v>
      </c>
      <c r="I32" s="12">
        <f t="shared" si="16"/>
        <v>32.60000000000025</v>
      </c>
      <c r="J32" s="12">
        <f t="shared" si="16"/>
        <v>39.200000000000159</v>
      </c>
      <c r="K32" s="12">
        <f t="shared" si="16"/>
        <v>45.800000000000068</v>
      </c>
      <c r="L32" s="12">
        <f t="shared" si="16"/>
        <v>52.400000000000205</v>
      </c>
      <c r="M32" s="20">
        <f t="shared" si="16"/>
        <v>59.000000000000114</v>
      </c>
      <c r="N32" s="5"/>
      <c r="O32" s="28"/>
      <c r="Q32" s="34"/>
    </row>
    <row r="33" spans="1:17" ht="19.5" thickBot="1" x14ac:dyDescent="0.35">
      <c r="A33" s="32"/>
      <c r="C33" s="27"/>
      <c r="D33" s="43">
        <f t="shared" si="3"/>
        <v>0.16750000000000004</v>
      </c>
      <c r="E33" s="21">
        <f t="shared" ref="E33:M33" si="17">(($D$33*E17*(1-$F$10))-$F$8-$F$11)-(($L$7*$L$9*(1-$L$10))-$L$8-$L$11)</f>
        <v>22.200000000000159</v>
      </c>
      <c r="F33" s="22">
        <f t="shared" si="17"/>
        <v>28.900000000000205</v>
      </c>
      <c r="G33" s="22">
        <f t="shared" si="17"/>
        <v>35.60000000000025</v>
      </c>
      <c r="H33" s="22">
        <f t="shared" si="17"/>
        <v>42.300000000000068</v>
      </c>
      <c r="I33" s="22">
        <f t="shared" si="17"/>
        <v>49.000000000000114</v>
      </c>
      <c r="J33" s="22">
        <f t="shared" si="17"/>
        <v>55.700000000000159</v>
      </c>
      <c r="K33" s="22">
        <f t="shared" si="17"/>
        <v>62.400000000000205</v>
      </c>
      <c r="L33" s="22">
        <f t="shared" si="17"/>
        <v>69.10000000000025</v>
      </c>
      <c r="M33" s="23">
        <f t="shared" si="17"/>
        <v>75.800000000000068</v>
      </c>
      <c r="N33" s="5"/>
      <c r="O33" s="28"/>
      <c r="Q33" s="34"/>
    </row>
    <row r="34" spans="1:17" ht="19.5" thickBot="1" x14ac:dyDescent="0.35">
      <c r="A34" s="32"/>
      <c r="C34" s="29"/>
      <c r="D34" s="30"/>
      <c r="E34" s="37" t="s">
        <v>35</v>
      </c>
      <c r="F34" s="30"/>
      <c r="G34" s="30"/>
      <c r="H34" s="30"/>
      <c r="I34" s="30"/>
      <c r="J34" s="30"/>
      <c r="K34" s="30"/>
      <c r="L34" s="30"/>
      <c r="M34" s="30"/>
      <c r="N34" s="30"/>
      <c r="O34" s="31"/>
      <c r="Q34" s="34"/>
    </row>
    <row r="35" spans="1:17" x14ac:dyDescent="0.3">
      <c r="A35" s="32"/>
      <c r="Q35" s="34"/>
    </row>
    <row r="36" spans="1:17" x14ac:dyDescent="0.3">
      <c r="A36" s="32"/>
      <c r="C36" s="36" t="s">
        <v>18</v>
      </c>
      <c r="Q36" s="34"/>
    </row>
    <row r="37" spans="1:17" x14ac:dyDescent="0.3">
      <c r="A37" s="32"/>
      <c r="C37" s="36" t="s">
        <v>19</v>
      </c>
      <c r="Q37" s="34"/>
    </row>
    <row r="38" spans="1:17" x14ac:dyDescent="0.3">
      <c r="A38" s="32"/>
      <c r="C38" s="36" t="s">
        <v>20</v>
      </c>
      <c r="Q38" s="34"/>
    </row>
    <row r="39" spans="1:17" x14ac:dyDescent="0.3">
      <c r="A39" s="32"/>
      <c r="Q39" s="34"/>
    </row>
    <row r="40" spans="1:17" x14ac:dyDescent="0.3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4"/>
      <c r="P40" s="34"/>
      <c r="Q40" s="34"/>
    </row>
  </sheetData>
  <conditionalFormatting sqref="E18">
    <cfRule type="cellIs" dxfId="50" priority="56" operator="greaterThan">
      <formula>0</formula>
    </cfRule>
    <cfRule type="colorScale" priority="57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18:M33">
    <cfRule type="cellIs" dxfId="49" priority="54" operator="greaterThan">
      <formula>0</formula>
    </cfRule>
    <cfRule type="cellIs" dxfId="48" priority="55" operator="greaterThan">
      <formula>0</formula>
    </cfRule>
  </conditionalFormatting>
  <conditionalFormatting sqref="E18:M33">
    <cfRule type="cellIs" dxfId="47" priority="53" operator="greaterThan">
      <formula>0</formula>
    </cfRule>
  </conditionalFormatting>
  <conditionalFormatting sqref="F18">
    <cfRule type="cellIs" dxfId="46" priority="51" operator="greaterThan">
      <formula>0</formula>
    </cfRule>
    <cfRule type="colorScale" priority="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18">
    <cfRule type="cellIs" dxfId="45" priority="49" operator="greaterThan">
      <formula>0</formula>
    </cfRule>
    <cfRule type="colorScale" priority="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ellIs" dxfId="44" priority="47" operator="greaterThan">
      <formula>0</formula>
    </cfRule>
    <cfRule type="colorScale" priority="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ellIs" dxfId="43" priority="45" operator="greaterThan">
      <formula>0</formula>
    </cfRule>
    <cfRule type="colorScale" priority="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ellIs" dxfId="42" priority="43" operator="greaterThan">
      <formula>0</formula>
    </cfRule>
    <cfRule type="colorScale" priority="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ellIs" dxfId="41" priority="41" operator="greaterThan">
      <formula>0</formula>
    </cfRule>
    <cfRule type="colorScale" priority="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ellIs" dxfId="40" priority="39" operator="greaterThan">
      <formula>0</formula>
    </cfRule>
    <cfRule type="colorScale" priority="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39" priority="37" operator="greaterThan">
      <formula>0</formula>
    </cfRule>
    <cfRule type="colorScale" priority="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38" priority="35" operator="greaterThan">
      <formula>0</formula>
    </cfRule>
    <cfRule type="colorScale" priority="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18">
    <cfRule type="cellIs" dxfId="37" priority="33" operator="greaterThan">
      <formula>0</formula>
    </cfRule>
    <cfRule type="colorScale" priority="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18">
    <cfRule type="cellIs" dxfId="36" priority="31" operator="greaterThan">
      <formula>0</formula>
    </cfRule>
    <cfRule type="colorScale" priority="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ellIs" dxfId="35" priority="29" operator="greaterThan">
      <formula>0</formula>
    </cfRule>
    <cfRule type="colorScale" priority="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ellIs" dxfId="34" priority="27" operator="greaterThan">
      <formula>0</formula>
    </cfRule>
    <cfRule type="colorScale" priority="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ellIs" dxfId="33" priority="25" operator="greaterThan">
      <formula>0</formula>
    </cfRule>
    <cfRule type="colorScale" priority="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ellIs" dxfId="32" priority="23" operator="greaterThan">
      <formula>0</formula>
    </cfRule>
    <cfRule type="colorScale" priority="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ellIs" dxfId="31" priority="21" operator="greaterThan">
      <formula>0</formula>
    </cfRule>
    <cfRule type="colorScale" priority="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30" priority="19" operator="greaterThan">
      <formula>0</formula>
    </cfRule>
    <cfRule type="colorScale" priority="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18">
    <cfRule type="cellIs" dxfId="29" priority="17" operator="greaterThan">
      <formula>0</formula>
    </cfRule>
    <cfRule type="colorScale" priority="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18">
    <cfRule type="cellIs" dxfId="28" priority="15" operator="greaterThan">
      <formula>0</formula>
    </cfRule>
    <cfRule type="colorScale" priority="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ellIs" dxfId="27" priority="13" operator="greaterThan">
      <formula>0</formula>
    </cfRule>
    <cfRule type="colorScale" priority="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ellIs" dxfId="26" priority="11" operator="greaterThan">
      <formula>0</formula>
    </cfRule>
    <cfRule type="colorScale" priority="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ellIs" dxfId="25" priority="9" operator="greaterThan">
      <formula>0</formula>
    </cfRule>
    <cfRule type="colorScale" priority="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ellIs" dxfId="24" priority="7" operator="greaterThan">
      <formula>0</formula>
    </cfRule>
    <cfRule type="colorScale" priority="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ellIs" dxfId="23" priority="5" operator="greaterThan">
      <formula>0</formula>
    </cfRule>
    <cfRule type="colorScale" priority="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22" priority="3" operator="greaterThan">
      <formula>0</formula>
    </cfRule>
    <cfRule type="colorScale" priority="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21" priority="1" operator="greaterThan">
      <formula>0</formula>
    </cfRule>
    <cfRule type="colorScale" priority="2">
      <colorScale>
        <cfvo type="num" val="&quot;if &lt; 0&quot;"/>
        <cfvo type="max"/>
        <color theme="8" tint="0.79998168889431442"/>
        <color rgb="FFFFEF9C"/>
      </colorScale>
    </cfRule>
  </conditionalFormatting>
  <pageMargins left="0.7" right="0.7" top="0.75" bottom="0.75" header="0.3" footer="0.3"/>
  <pageSetup scale="68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M40"/>
  <sheetViews>
    <sheetView tabSelected="1" zoomScale="75" zoomScaleNormal="75" workbookViewId="0">
      <selection activeCell="J21" sqref="J21"/>
    </sheetView>
  </sheetViews>
  <sheetFormatPr defaultRowHeight="18.75" x14ac:dyDescent="0.3"/>
  <cols>
    <col min="1" max="1" width="4.140625" style="1" customWidth="1"/>
    <col min="2" max="2" width="9.140625" style="1"/>
    <col min="3" max="3" width="12.85546875" style="1" bestFit="1" customWidth="1"/>
    <col min="4" max="4" width="10.5703125" style="1" bestFit="1" customWidth="1"/>
    <col min="5" max="5" width="10.7109375" style="1" customWidth="1"/>
    <col min="6" max="6" width="12.42578125" style="1" customWidth="1"/>
    <col min="7" max="7" width="12.7109375" style="1" customWidth="1"/>
    <col min="8" max="8" width="11.7109375" style="1" customWidth="1"/>
    <col min="9" max="9" width="12.85546875" style="1" customWidth="1"/>
    <col min="10" max="10" width="12.28515625" style="1" bestFit="1" customWidth="1"/>
    <col min="11" max="11" width="11.85546875" style="1" customWidth="1"/>
    <col min="12" max="13" width="12.85546875" style="1" bestFit="1" customWidth="1"/>
    <col min="14" max="14" width="9.5703125" style="1" customWidth="1"/>
    <col min="16" max="16" width="9.28515625" bestFit="1" customWidth="1"/>
    <col min="17" max="17" width="3.5703125" customWidth="1"/>
    <col min="18" max="18" width="12.140625" customWidth="1"/>
    <col min="19" max="19" width="11.42578125" customWidth="1"/>
    <col min="20" max="20" width="11.28515625" customWidth="1"/>
    <col min="21" max="21" width="10" customWidth="1"/>
    <col min="22" max="22" width="11.140625" customWidth="1"/>
    <col min="23" max="23" width="12" customWidth="1"/>
    <col min="24" max="24" width="10.5703125" customWidth="1"/>
    <col min="25" max="25" width="12.85546875" customWidth="1"/>
    <col min="26" max="26" width="12.5703125" customWidth="1"/>
    <col min="27" max="27" width="12" customWidth="1"/>
    <col min="28" max="28" width="11.140625" customWidth="1"/>
    <col min="29" max="29" width="14.28515625" customWidth="1"/>
    <col min="30" max="31" width="12.5703125" customWidth="1"/>
    <col min="32" max="32" width="13.140625" customWidth="1"/>
    <col min="33" max="33" width="12.28515625" customWidth="1"/>
    <col min="34" max="34" width="10.5703125" customWidth="1"/>
    <col min="35" max="35" width="11.28515625" customWidth="1"/>
    <col min="36" max="36" width="12" customWidth="1"/>
    <col min="37" max="37" width="10.28515625" customWidth="1"/>
    <col min="38" max="38" width="10.7109375" customWidth="1"/>
    <col min="39" max="39" width="12.42578125" customWidth="1"/>
  </cols>
  <sheetData>
    <row r="1" spans="1:39" x14ac:dyDescent="0.3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x14ac:dyDescent="0.3">
      <c r="A2" s="32"/>
      <c r="C2" s="2" t="s">
        <v>11</v>
      </c>
      <c r="D2" s="2"/>
      <c r="F2" s="2"/>
      <c r="G2" s="2"/>
      <c r="I2" s="2"/>
      <c r="J2" s="2"/>
      <c r="L2" s="3"/>
      <c r="O2" s="4" t="s">
        <v>38</v>
      </c>
      <c r="P2" s="2"/>
      <c r="Q2" s="33"/>
      <c r="R2" s="1"/>
      <c r="S2" s="2"/>
      <c r="T2" s="2"/>
      <c r="U2" s="1"/>
      <c r="V2" s="2"/>
      <c r="W2" s="2"/>
      <c r="X2" s="1"/>
      <c r="Y2" s="3"/>
      <c r="Z2" s="4"/>
      <c r="AA2" s="1"/>
      <c r="AB2" s="1"/>
      <c r="AC2" s="2"/>
      <c r="AD2" s="2"/>
      <c r="AE2" s="1"/>
      <c r="AF2" s="2"/>
      <c r="AG2" s="2"/>
      <c r="AH2" s="1"/>
      <c r="AI2" s="2"/>
      <c r="AJ2" s="2"/>
      <c r="AK2" s="1"/>
      <c r="AL2" s="3"/>
      <c r="AM2" s="4"/>
    </row>
    <row r="3" spans="1:39" x14ac:dyDescent="0.3">
      <c r="A3" s="32"/>
      <c r="C3" s="2" t="s">
        <v>16</v>
      </c>
      <c r="Q3" s="34"/>
    </row>
    <row r="4" spans="1:39" x14ac:dyDescent="0.3">
      <c r="A4" s="32"/>
      <c r="C4" s="2" t="s">
        <v>17</v>
      </c>
      <c r="Q4" s="34"/>
    </row>
    <row r="5" spans="1:39" ht="19.5" thickBot="1" x14ac:dyDescent="0.35">
      <c r="A5" s="32"/>
      <c r="Q5" s="34"/>
    </row>
    <row r="6" spans="1:39" ht="21" x14ac:dyDescent="0.35">
      <c r="A6" s="32"/>
      <c r="C6" s="24"/>
      <c r="D6" s="25"/>
      <c r="E6" s="25"/>
      <c r="F6" s="25"/>
      <c r="G6" s="25"/>
      <c r="H6" s="25"/>
      <c r="I6" s="35" t="s">
        <v>34</v>
      </c>
      <c r="J6" s="25"/>
      <c r="K6" s="25"/>
      <c r="L6" s="25"/>
      <c r="M6" s="25"/>
      <c r="N6" s="25"/>
      <c r="O6" s="26"/>
      <c r="Q6" s="34"/>
    </row>
    <row r="7" spans="1:39" x14ac:dyDescent="0.3">
      <c r="A7" s="32"/>
      <c r="C7" s="27"/>
      <c r="D7" s="5"/>
      <c r="E7" s="5"/>
      <c r="F7" s="5"/>
      <c r="G7" s="5"/>
      <c r="H7" s="5"/>
      <c r="I7" s="6"/>
      <c r="J7" s="5"/>
      <c r="K7" s="5"/>
      <c r="L7" s="5"/>
      <c r="M7" s="5"/>
      <c r="N7" s="5"/>
      <c r="O7" s="28"/>
      <c r="Q7" s="34"/>
    </row>
    <row r="8" spans="1:39" x14ac:dyDescent="0.3">
      <c r="A8" s="32"/>
      <c r="C8" s="27"/>
      <c r="D8" s="5"/>
      <c r="E8" s="7" t="s">
        <v>26</v>
      </c>
      <c r="F8" s="38">
        <v>971</v>
      </c>
      <c r="G8" s="5" t="s">
        <v>3</v>
      </c>
      <c r="H8" s="5"/>
      <c r="I8" s="5"/>
      <c r="J8" s="5"/>
      <c r="K8" s="7" t="s">
        <v>4</v>
      </c>
      <c r="L8" s="38">
        <v>499</v>
      </c>
      <c r="M8" s="5" t="s">
        <v>3</v>
      </c>
      <c r="N8" s="5"/>
      <c r="O8" s="28"/>
      <c r="Q8" s="34"/>
    </row>
    <row r="9" spans="1:39" x14ac:dyDescent="0.3">
      <c r="A9" s="32"/>
      <c r="C9" s="27"/>
      <c r="D9" s="5"/>
      <c r="E9" s="7" t="s">
        <v>32</v>
      </c>
      <c r="F9" s="39">
        <v>8000</v>
      </c>
      <c r="G9" s="5" t="s">
        <v>0</v>
      </c>
      <c r="H9" s="5"/>
      <c r="I9" s="5"/>
      <c r="J9" s="5"/>
      <c r="K9" s="7" t="s">
        <v>13</v>
      </c>
      <c r="L9" s="39">
        <v>57</v>
      </c>
      <c r="M9" s="5" t="s">
        <v>1</v>
      </c>
      <c r="N9" s="5"/>
      <c r="O9" s="28"/>
      <c r="Q9" s="34"/>
    </row>
    <row r="10" spans="1:39" x14ac:dyDescent="0.3">
      <c r="A10" s="32"/>
      <c r="C10" s="27"/>
      <c r="D10" s="5"/>
      <c r="E10" s="7" t="s">
        <v>27</v>
      </c>
      <c r="F10" s="40">
        <v>0.2</v>
      </c>
      <c r="G10" s="5" t="s">
        <v>6</v>
      </c>
      <c r="H10" s="5"/>
      <c r="I10" s="5"/>
      <c r="J10" s="5"/>
      <c r="K10" s="7" t="s">
        <v>14</v>
      </c>
      <c r="L10" s="40">
        <v>0.2</v>
      </c>
      <c r="M10" s="5" t="s">
        <v>6</v>
      </c>
      <c r="N10" s="5"/>
      <c r="O10" s="28"/>
      <c r="Q10" s="34"/>
    </row>
    <row r="11" spans="1:39" x14ac:dyDescent="0.3">
      <c r="A11" s="32"/>
      <c r="C11" s="27"/>
      <c r="D11" s="5"/>
      <c r="E11" s="7" t="s">
        <v>28</v>
      </c>
      <c r="F11" s="38">
        <v>0</v>
      </c>
      <c r="G11" s="5" t="s">
        <v>3</v>
      </c>
      <c r="H11" s="5"/>
      <c r="I11" s="5"/>
      <c r="J11" s="5"/>
      <c r="K11" s="7" t="s">
        <v>15</v>
      </c>
      <c r="L11" s="38">
        <v>0</v>
      </c>
      <c r="M11" s="5" t="s">
        <v>3</v>
      </c>
      <c r="N11" s="5"/>
      <c r="O11" s="28"/>
      <c r="Q11" s="34"/>
    </row>
    <row r="12" spans="1:39" x14ac:dyDescent="0.3">
      <c r="A12" s="32"/>
      <c r="C12" s="27"/>
      <c r="D12" s="5"/>
      <c r="E12" s="7"/>
      <c r="F12" s="15" t="str">
        <f>IF(F13+F14&gt;1,"Either share rent value or cash rent value must be zero!","  ")</f>
        <v xml:space="preserve">  </v>
      </c>
      <c r="G12" s="5"/>
      <c r="H12" s="5"/>
      <c r="I12" s="5"/>
      <c r="J12" s="5"/>
      <c r="K12" s="7"/>
      <c r="L12" s="15" t="str">
        <f>IF(L13+L14&gt;1,"Either share rent value or cash rent value must be zero!","  ")</f>
        <v xml:space="preserve">  </v>
      </c>
      <c r="M12" s="5"/>
      <c r="N12" s="5"/>
      <c r="O12" s="28"/>
      <c r="Q12" s="34"/>
    </row>
    <row r="13" spans="1:39" hidden="1" x14ac:dyDescent="0.3">
      <c r="A13" s="32"/>
      <c r="C13" s="27"/>
      <c r="D13" s="5"/>
      <c r="E13" s="7" t="s">
        <v>8</v>
      </c>
      <c r="F13" s="14">
        <f>IF(F10&gt;0,1,0)</f>
        <v>1</v>
      </c>
      <c r="G13" s="5"/>
      <c r="H13" s="5"/>
      <c r="I13" s="5"/>
      <c r="J13" s="5"/>
      <c r="K13" s="7" t="s">
        <v>14</v>
      </c>
      <c r="L13" s="14">
        <f>IF(L10&gt;0,1,0)</f>
        <v>1</v>
      </c>
      <c r="M13" s="5"/>
      <c r="N13" s="5"/>
      <c r="O13" s="28"/>
      <c r="Q13" s="34"/>
    </row>
    <row r="14" spans="1:39" hidden="1" x14ac:dyDescent="0.3">
      <c r="A14" s="32"/>
      <c r="C14" s="27"/>
      <c r="D14" s="5"/>
      <c r="E14" s="7" t="s">
        <v>7</v>
      </c>
      <c r="F14" s="14">
        <f>IF(F11&gt;0,1,0)</f>
        <v>0</v>
      </c>
      <c r="G14" s="5"/>
      <c r="H14" s="5"/>
      <c r="I14" s="5"/>
      <c r="J14" s="7"/>
      <c r="K14" s="7" t="s">
        <v>15</v>
      </c>
      <c r="L14" s="14">
        <f>IF(L11&gt;0,1,0)</f>
        <v>0</v>
      </c>
      <c r="M14" s="5"/>
      <c r="N14" s="5"/>
      <c r="O14" s="28"/>
      <c r="Q14" s="34"/>
    </row>
    <row r="15" spans="1:39" x14ac:dyDescent="0.3">
      <c r="A15" s="32"/>
      <c r="C15" s="27"/>
      <c r="D15" s="5"/>
      <c r="E15" s="5"/>
      <c r="F15" s="13"/>
      <c r="G15" s="5"/>
      <c r="H15" s="5"/>
      <c r="I15" s="8" t="s">
        <v>25</v>
      </c>
      <c r="J15" s="5"/>
      <c r="K15" s="5"/>
      <c r="L15" s="5"/>
      <c r="M15" s="5"/>
      <c r="N15" s="5"/>
      <c r="O15" s="28"/>
      <c r="Q15" s="34"/>
    </row>
    <row r="16" spans="1:39" x14ac:dyDescent="0.3">
      <c r="A16" s="32"/>
      <c r="C16" s="27"/>
      <c r="D16" s="9" t="s">
        <v>29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28"/>
      <c r="Q16" s="34"/>
    </row>
    <row r="17" spans="1:17" ht="19.5" thickBot="1" x14ac:dyDescent="0.35">
      <c r="A17" s="32"/>
      <c r="C17" s="27"/>
      <c r="D17" s="5"/>
      <c r="E17" s="10">
        <v>12</v>
      </c>
      <c r="F17" s="11">
        <f t="shared" ref="F17:M17" si="0">E17+0.25</f>
        <v>12.25</v>
      </c>
      <c r="G17" s="11">
        <f t="shared" si="0"/>
        <v>12.5</v>
      </c>
      <c r="H17" s="11">
        <f t="shared" si="0"/>
        <v>12.75</v>
      </c>
      <c r="I17" s="11">
        <f t="shared" si="0"/>
        <v>13</v>
      </c>
      <c r="J17" s="11">
        <f t="shared" si="0"/>
        <v>13.25</v>
      </c>
      <c r="K17" s="11">
        <f t="shared" si="0"/>
        <v>13.5</v>
      </c>
      <c r="L17" s="11">
        <f t="shared" si="0"/>
        <v>13.75</v>
      </c>
      <c r="M17" s="11">
        <f t="shared" si="0"/>
        <v>14</v>
      </c>
      <c r="N17" s="5"/>
      <c r="O17" s="28"/>
      <c r="Q17" s="34"/>
    </row>
    <row r="18" spans="1:17" x14ac:dyDescent="0.3">
      <c r="A18" s="32"/>
      <c r="C18" s="27"/>
      <c r="D18" s="42">
        <v>0.13</v>
      </c>
      <c r="E18" s="16">
        <f t="shared" ref="E18:M18" si="1">(($D$18*$F$9*(1-$F$10))-$F$8-$F$11)-((E17*$L$9*(1-$L$10))-$L$8-$L$11)</f>
        <v>-187.20000000000005</v>
      </c>
      <c r="F18" s="17">
        <f t="shared" si="1"/>
        <v>-198.60000000000002</v>
      </c>
      <c r="G18" s="17">
        <f t="shared" si="1"/>
        <v>-210</v>
      </c>
      <c r="H18" s="17">
        <f t="shared" si="1"/>
        <v>-221.39999999999998</v>
      </c>
      <c r="I18" s="17">
        <f t="shared" si="1"/>
        <v>-232.80000000000007</v>
      </c>
      <c r="J18" s="17">
        <f t="shared" si="1"/>
        <v>-244.20000000000005</v>
      </c>
      <c r="K18" s="17">
        <f t="shared" si="1"/>
        <v>-255.60000000000002</v>
      </c>
      <c r="L18" s="17">
        <f t="shared" si="1"/>
        <v>-267</v>
      </c>
      <c r="M18" s="18">
        <f t="shared" si="1"/>
        <v>-278.40000000000009</v>
      </c>
      <c r="N18" s="5"/>
      <c r="O18" s="28"/>
      <c r="Q18" s="34"/>
    </row>
    <row r="19" spans="1:17" x14ac:dyDescent="0.3">
      <c r="A19" s="32"/>
      <c r="C19" s="27"/>
      <c r="D19" s="43">
        <f>D18+0.0025</f>
        <v>0.13250000000000001</v>
      </c>
      <c r="E19" s="19">
        <f t="shared" ref="E19:M19" si="2">(($D$19*$F$9*(1-$F$10))-$F$8-$F$11)-((E17*$L$9*(1-$L$10))-$L$8-$L$11)</f>
        <v>-171.20000000000005</v>
      </c>
      <c r="F19" s="12">
        <f t="shared" si="2"/>
        <v>-182.60000000000002</v>
      </c>
      <c r="G19" s="12">
        <f t="shared" si="2"/>
        <v>-194</v>
      </c>
      <c r="H19" s="12">
        <f t="shared" si="2"/>
        <v>-205.39999999999998</v>
      </c>
      <c r="I19" s="12">
        <f t="shared" si="2"/>
        <v>-216.80000000000007</v>
      </c>
      <c r="J19" s="12">
        <f t="shared" si="2"/>
        <v>-228.20000000000005</v>
      </c>
      <c r="K19" s="12">
        <f t="shared" si="2"/>
        <v>-239.60000000000002</v>
      </c>
      <c r="L19" s="12">
        <f t="shared" si="2"/>
        <v>-251</v>
      </c>
      <c r="M19" s="20">
        <f t="shared" si="2"/>
        <v>-262.40000000000009</v>
      </c>
      <c r="N19" s="5"/>
      <c r="O19" s="28"/>
      <c r="Q19" s="34"/>
    </row>
    <row r="20" spans="1:17" x14ac:dyDescent="0.3">
      <c r="A20" s="32"/>
      <c r="C20" s="27"/>
      <c r="D20" s="43">
        <f t="shared" ref="D20:D33" si="3">D19+0.0025</f>
        <v>0.13500000000000001</v>
      </c>
      <c r="E20" s="19">
        <f t="shared" ref="E20:M20" si="4">(($D$20*$F$9*(1-$F$10))-$F$8-$F$11)-((E17*$L$9*(1-$L$10))-$L$8-$L$11)</f>
        <v>-155.20000000000005</v>
      </c>
      <c r="F20" s="12">
        <f t="shared" si="4"/>
        <v>-166.60000000000002</v>
      </c>
      <c r="G20" s="12">
        <f t="shared" si="4"/>
        <v>-178</v>
      </c>
      <c r="H20" s="12">
        <f t="shared" si="4"/>
        <v>-189.39999999999998</v>
      </c>
      <c r="I20" s="12">
        <f t="shared" si="4"/>
        <v>-200.80000000000007</v>
      </c>
      <c r="J20" s="12">
        <f t="shared" si="4"/>
        <v>-212.20000000000005</v>
      </c>
      <c r="K20" s="12">
        <f t="shared" si="4"/>
        <v>-223.60000000000002</v>
      </c>
      <c r="L20" s="12">
        <f t="shared" si="4"/>
        <v>-235</v>
      </c>
      <c r="M20" s="20">
        <f t="shared" si="4"/>
        <v>-246.40000000000009</v>
      </c>
      <c r="N20" s="5"/>
      <c r="O20" s="28"/>
      <c r="Q20" s="34"/>
    </row>
    <row r="21" spans="1:17" x14ac:dyDescent="0.3">
      <c r="A21" s="32"/>
      <c r="C21" s="27"/>
      <c r="D21" s="43">
        <f t="shared" si="3"/>
        <v>0.13750000000000001</v>
      </c>
      <c r="E21" s="19">
        <f t="shared" ref="E21:M21" si="5">(($D$21*$F$9*(1-$F$10))-$F$8-$F$11)-((E17*$L$9*(1-$L$10))-$L$8-$L$11)</f>
        <v>-139.20000000000005</v>
      </c>
      <c r="F21" s="12">
        <f t="shared" si="5"/>
        <v>-150.60000000000002</v>
      </c>
      <c r="G21" s="12">
        <f t="shared" si="5"/>
        <v>-162</v>
      </c>
      <c r="H21" s="12">
        <f t="shared" si="5"/>
        <v>-173.39999999999998</v>
      </c>
      <c r="I21" s="12">
        <f t="shared" si="5"/>
        <v>-184.80000000000007</v>
      </c>
      <c r="J21" s="12">
        <f t="shared" si="5"/>
        <v>-196.20000000000005</v>
      </c>
      <c r="K21" s="12">
        <f t="shared" si="5"/>
        <v>-207.60000000000002</v>
      </c>
      <c r="L21" s="12">
        <f t="shared" si="5"/>
        <v>-219</v>
      </c>
      <c r="M21" s="20">
        <f t="shared" si="5"/>
        <v>-230.40000000000009</v>
      </c>
      <c r="N21" s="5"/>
      <c r="O21" s="28"/>
      <c r="Q21" s="34"/>
    </row>
    <row r="22" spans="1:17" x14ac:dyDescent="0.3">
      <c r="A22" s="32"/>
      <c r="C22" s="27"/>
      <c r="D22" s="43">
        <f t="shared" si="3"/>
        <v>0.14000000000000001</v>
      </c>
      <c r="E22" s="19">
        <f t="shared" ref="E22:M22" si="6">(($D$22*$F$9*(1-$F$10))-$F$8-$F$11)-((E17*$L$9*(1-$L$10))-$L$8-$L$11)</f>
        <v>-123.20000000000005</v>
      </c>
      <c r="F22" s="12">
        <f t="shared" si="6"/>
        <v>-134.60000000000002</v>
      </c>
      <c r="G22" s="12">
        <f t="shared" si="6"/>
        <v>-146</v>
      </c>
      <c r="H22" s="12">
        <f t="shared" si="6"/>
        <v>-157.39999999999998</v>
      </c>
      <c r="I22" s="12">
        <f t="shared" si="6"/>
        <v>-168.80000000000007</v>
      </c>
      <c r="J22" s="12">
        <f t="shared" si="6"/>
        <v>-180.20000000000005</v>
      </c>
      <c r="K22" s="12">
        <f t="shared" si="6"/>
        <v>-191.60000000000002</v>
      </c>
      <c r="L22" s="12">
        <f t="shared" si="6"/>
        <v>-203</v>
      </c>
      <c r="M22" s="20">
        <f t="shared" si="6"/>
        <v>-214.40000000000009</v>
      </c>
      <c r="N22" s="5"/>
      <c r="O22" s="28"/>
      <c r="Q22" s="34"/>
    </row>
    <row r="23" spans="1:17" x14ac:dyDescent="0.3">
      <c r="A23" s="32"/>
      <c r="C23" s="27"/>
      <c r="D23" s="43">
        <f t="shared" si="3"/>
        <v>0.14250000000000002</v>
      </c>
      <c r="E23" s="19">
        <f t="shared" ref="E23:M23" si="7">(($D$23*$F$9*(1-$F$10))-$F$8-$F$11)-((E17*$L$9*(1-$L$10))-$L$8-$L$11)</f>
        <v>-107.19999999999982</v>
      </c>
      <c r="F23" s="12">
        <f t="shared" si="7"/>
        <v>-118.5999999999998</v>
      </c>
      <c r="G23" s="12">
        <f t="shared" si="7"/>
        <v>-129.99999999999977</v>
      </c>
      <c r="H23" s="12">
        <f t="shared" si="7"/>
        <v>-141.39999999999975</v>
      </c>
      <c r="I23" s="12">
        <f t="shared" si="7"/>
        <v>-152.79999999999984</v>
      </c>
      <c r="J23" s="12">
        <f t="shared" si="7"/>
        <v>-164.19999999999982</v>
      </c>
      <c r="K23" s="12">
        <f t="shared" si="7"/>
        <v>-175.5999999999998</v>
      </c>
      <c r="L23" s="12">
        <f t="shared" si="7"/>
        <v>-186.99999999999977</v>
      </c>
      <c r="M23" s="20">
        <f t="shared" si="7"/>
        <v>-198.39999999999986</v>
      </c>
      <c r="N23" s="5"/>
      <c r="O23" s="28"/>
      <c r="Q23" s="34"/>
    </row>
    <row r="24" spans="1:17" x14ac:dyDescent="0.3">
      <c r="A24" s="32"/>
      <c r="C24" s="27"/>
      <c r="D24" s="43">
        <f t="shared" si="3"/>
        <v>0.14500000000000002</v>
      </c>
      <c r="E24" s="19">
        <f t="shared" ref="E24:M24" si="8">(($D$24*$F$9*(1-$F$10))-$F$8-$F$11)-((E17*$L$9*(1-$L$10))-$L$8-$L$11)</f>
        <v>-91.199999999999818</v>
      </c>
      <c r="F24" s="12">
        <f t="shared" si="8"/>
        <v>-102.5999999999998</v>
      </c>
      <c r="G24" s="12">
        <f t="shared" si="8"/>
        <v>-113.99999999999977</v>
      </c>
      <c r="H24" s="12">
        <f t="shared" si="8"/>
        <v>-125.39999999999975</v>
      </c>
      <c r="I24" s="12">
        <f t="shared" si="8"/>
        <v>-136.79999999999984</v>
      </c>
      <c r="J24" s="12">
        <f t="shared" si="8"/>
        <v>-148.19999999999982</v>
      </c>
      <c r="K24" s="12">
        <f t="shared" si="8"/>
        <v>-159.5999999999998</v>
      </c>
      <c r="L24" s="12">
        <f t="shared" si="8"/>
        <v>-170.99999999999977</v>
      </c>
      <c r="M24" s="20">
        <f t="shared" si="8"/>
        <v>-182.39999999999986</v>
      </c>
      <c r="N24" s="5"/>
      <c r="O24" s="28"/>
      <c r="Q24" s="34"/>
    </row>
    <row r="25" spans="1:17" x14ac:dyDescent="0.3">
      <c r="A25" s="32"/>
      <c r="C25" s="27"/>
      <c r="D25" s="43">
        <f t="shared" si="3"/>
        <v>0.14750000000000002</v>
      </c>
      <c r="E25" s="19">
        <f t="shared" ref="E25:M25" si="9">(($D$25*$F$9*(1-$F$10))-$F$8-$F$11)-((E17*$L$9*(1-$L$10))-$L$8-$L$11)</f>
        <v>-75.199999999999818</v>
      </c>
      <c r="F25" s="12">
        <f t="shared" si="9"/>
        <v>-86.599999999999795</v>
      </c>
      <c r="G25" s="12">
        <f t="shared" si="9"/>
        <v>-97.999999999999773</v>
      </c>
      <c r="H25" s="12">
        <f t="shared" si="9"/>
        <v>-109.39999999999975</v>
      </c>
      <c r="I25" s="12">
        <f t="shared" si="9"/>
        <v>-120.79999999999984</v>
      </c>
      <c r="J25" s="12">
        <f t="shared" si="9"/>
        <v>-132.19999999999982</v>
      </c>
      <c r="K25" s="12">
        <f t="shared" si="9"/>
        <v>-143.5999999999998</v>
      </c>
      <c r="L25" s="12">
        <f t="shared" si="9"/>
        <v>-154.99999999999977</v>
      </c>
      <c r="M25" s="20">
        <f t="shared" si="9"/>
        <v>-166.39999999999986</v>
      </c>
      <c r="N25" s="5"/>
      <c r="O25" s="28"/>
      <c r="Q25" s="34"/>
    </row>
    <row r="26" spans="1:17" x14ac:dyDescent="0.3">
      <c r="A26" s="32"/>
      <c r="C26" s="27"/>
      <c r="D26" s="43">
        <f t="shared" si="3"/>
        <v>0.15000000000000002</v>
      </c>
      <c r="E26" s="19">
        <f t="shared" ref="E26:M26" si="10">(($D$26*$F$9*(1-$F$10))-$F$8-$F$11)-((E17*$L$9*(1-$L$10))-$L$8-$L$11)</f>
        <v>-59.199999999999818</v>
      </c>
      <c r="F26" s="12">
        <f t="shared" si="10"/>
        <v>-70.599999999999795</v>
      </c>
      <c r="G26" s="12">
        <f t="shared" si="10"/>
        <v>-81.999999999999773</v>
      </c>
      <c r="H26" s="12">
        <f t="shared" si="10"/>
        <v>-93.39999999999975</v>
      </c>
      <c r="I26" s="12">
        <f t="shared" si="10"/>
        <v>-104.79999999999984</v>
      </c>
      <c r="J26" s="12">
        <f t="shared" si="10"/>
        <v>-116.19999999999982</v>
      </c>
      <c r="K26" s="12">
        <f t="shared" si="10"/>
        <v>-127.5999999999998</v>
      </c>
      <c r="L26" s="12">
        <f t="shared" si="10"/>
        <v>-138.99999999999977</v>
      </c>
      <c r="M26" s="20">
        <f t="shared" si="10"/>
        <v>-150.39999999999986</v>
      </c>
      <c r="N26" s="5"/>
      <c r="O26" s="28"/>
      <c r="Q26" s="34"/>
    </row>
    <row r="27" spans="1:17" x14ac:dyDescent="0.3">
      <c r="A27" s="32"/>
      <c r="C27" s="27"/>
      <c r="D27" s="43">
        <f t="shared" si="3"/>
        <v>0.15250000000000002</v>
      </c>
      <c r="E27" s="19">
        <f t="shared" ref="E27:M27" si="11">(($D$27*$F$9*(1-$F$10))-$F$8-$F$11)-((E17*$L$9*(1-$L$10))-$L$8-$L$11)</f>
        <v>-43.199999999999818</v>
      </c>
      <c r="F27" s="12">
        <f t="shared" si="11"/>
        <v>-54.599999999999795</v>
      </c>
      <c r="G27" s="12">
        <f t="shared" si="11"/>
        <v>-65.999999999999773</v>
      </c>
      <c r="H27" s="12">
        <f t="shared" si="11"/>
        <v>-77.39999999999975</v>
      </c>
      <c r="I27" s="12">
        <f t="shared" si="11"/>
        <v>-88.799999999999841</v>
      </c>
      <c r="J27" s="12">
        <f t="shared" si="11"/>
        <v>-100.19999999999982</v>
      </c>
      <c r="K27" s="12">
        <f t="shared" si="11"/>
        <v>-111.5999999999998</v>
      </c>
      <c r="L27" s="12">
        <f t="shared" si="11"/>
        <v>-122.99999999999977</v>
      </c>
      <c r="M27" s="20">
        <f t="shared" si="11"/>
        <v>-134.39999999999986</v>
      </c>
      <c r="N27" s="5"/>
      <c r="O27" s="28"/>
      <c r="Q27" s="34"/>
    </row>
    <row r="28" spans="1:17" x14ac:dyDescent="0.3">
      <c r="A28" s="32"/>
      <c r="C28" s="27"/>
      <c r="D28" s="43">
        <f t="shared" si="3"/>
        <v>0.15500000000000003</v>
      </c>
      <c r="E28" s="19">
        <f t="shared" ref="E28:M28" si="12">(($D$28*$F$9*(1-$F$10))-$F$8-$F$11)-((E17*$L$9*(1-$L$10))-$L$8-$L$11)</f>
        <v>-27.199999999999818</v>
      </c>
      <c r="F28" s="12">
        <f t="shared" si="12"/>
        <v>-38.599999999999795</v>
      </c>
      <c r="G28" s="12">
        <f t="shared" si="12"/>
        <v>-49.999999999999773</v>
      </c>
      <c r="H28" s="12">
        <f t="shared" si="12"/>
        <v>-61.39999999999975</v>
      </c>
      <c r="I28" s="12">
        <f t="shared" si="12"/>
        <v>-72.799999999999841</v>
      </c>
      <c r="J28" s="12">
        <f t="shared" si="12"/>
        <v>-84.199999999999818</v>
      </c>
      <c r="K28" s="12">
        <f t="shared" si="12"/>
        <v>-95.599999999999795</v>
      </c>
      <c r="L28" s="12">
        <f t="shared" si="12"/>
        <v>-106.99999999999977</v>
      </c>
      <c r="M28" s="20">
        <f t="shared" si="12"/>
        <v>-118.39999999999986</v>
      </c>
      <c r="N28" s="5"/>
      <c r="O28" s="28"/>
      <c r="Q28" s="34"/>
    </row>
    <row r="29" spans="1:17" x14ac:dyDescent="0.3">
      <c r="A29" s="32"/>
      <c r="C29" s="27"/>
      <c r="D29" s="43">
        <f t="shared" si="3"/>
        <v>0.15750000000000003</v>
      </c>
      <c r="E29" s="19">
        <f t="shared" ref="E29:M29" si="13">(($D$29*$F$9*(1-$F$10))-$F$8-$F$11)-((E17*$L$9*(1-$L$10))-$L$8-$L$11)</f>
        <v>-11.199999999999818</v>
      </c>
      <c r="F29" s="12">
        <f t="shared" si="13"/>
        <v>-22.599999999999795</v>
      </c>
      <c r="G29" s="12">
        <f t="shared" si="13"/>
        <v>-33.999999999999773</v>
      </c>
      <c r="H29" s="12">
        <f t="shared" si="13"/>
        <v>-45.39999999999975</v>
      </c>
      <c r="I29" s="12">
        <f t="shared" si="13"/>
        <v>-56.799999999999841</v>
      </c>
      <c r="J29" s="12">
        <f t="shared" si="13"/>
        <v>-68.199999999999818</v>
      </c>
      <c r="K29" s="12">
        <f t="shared" si="13"/>
        <v>-79.599999999999795</v>
      </c>
      <c r="L29" s="12">
        <f t="shared" si="13"/>
        <v>-90.999999999999773</v>
      </c>
      <c r="M29" s="20">
        <f t="shared" si="13"/>
        <v>-102.39999999999986</v>
      </c>
      <c r="N29" s="5"/>
      <c r="O29" s="28"/>
      <c r="Q29" s="34"/>
    </row>
    <row r="30" spans="1:17" x14ac:dyDescent="0.3">
      <c r="A30" s="32"/>
      <c r="C30" s="27"/>
      <c r="D30" s="43">
        <f t="shared" si="3"/>
        <v>0.16000000000000003</v>
      </c>
      <c r="E30" s="19">
        <f t="shared" ref="E30:M30" si="14">(($D$30*$F$9*(1-$F$10))-$F$8-$F$11)-((E17*$L$9*(1-$L$10))-$L$8-$L$11)</f>
        <v>4.8000000000001819</v>
      </c>
      <c r="F30" s="12">
        <f t="shared" si="14"/>
        <v>-6.5999999999997954</v>
      </c>
      <c r="G30" s="12">
        <f t="shared" si="14"/>
        <v>-17.999999999999773</v>
      </c>
      <c r="H30" s="12">
        <f t="shared" si="14"/>
        <v>-29.39999999999975</v>
      </c>
      <c r="I30" s="12">
        <f t="shared" si="14"/>
        <v>-40.799999999999841</v>
      </c>
      <c r="J30" s="12">
        <f t="shared" si="14"/>
        <v>-52.199999999999818</v>
      </c>
      <c r="K30" s="12">
        <f t="shared" si="14"/>
        <v>-63.599999999999795</v>
      </c>
      <c r="L30" s="12">
        <f t="shared" si="14"/>
        <v>-74.999999999999773</v>
      </c>
      <c r="M30" s="20">
        <f t="shared" si="14"/>
        <v>-86.399999999999864</v>
      </c>
      <c r="N30" s="5"/>
      <c r="O30" s="28"/>
      <c r="Q30" s="34"/>
    </row>
    <row r="31" spans="1:17" x14ac:dyDescent="0.3">
      <c r="A31" s="32"/>
      <c r="C31" s="27"/>
      <c r="D31" s="43">
        <f t="shared" si="3"/>
        <v>0.16250000000000003</v>
      </c>
      <c r="E31" s="19">
        <f t="shared" ref="E31:M31" si="15">(($D$31*$F$9*(1-$F$10))-$F$8-$F$11)-((E17*$L$9*(1-$L$10))-$L$8-$L$11)</f>
        <v>20.800000000000182</v>
      </c>
      <c r="F31" s="12">
        <f t="shared" si="15"/>
        <v>9.4000000000002046</v>
      </c>
      <c r="G31" s="12">
        <f t="shared" si="15"/>
        <v>-1.9999999999997726</v>
      </c>
      <c r="H31" s="12">
        <f t="shared" si="15"/>
        <v>-13.39999999999975</v>
      </c>
      <c r="I31" s="12">
        <f t="shared" si="15"/>
        <v>-24.799999999999841</v>
      </c>
      <c r="J31" s="12">
        <f t="shared" si="15"/>
        <v>-36.199999999999818</v>
      </c>
      <c r="K31" s="12">
        <f t="shared" si="15"/>
        <v>-47.599999999999795</v>
      </c>
      <c r="L31" s="12">
        <f t="shared" si="15"/>
        <v>-58.999999999999773</v>
      </c>
      <c r="M31" s="20">
        <f t="shared" si="15"/>
        <v>-70.399999999999864</v>
      </c>
      <c r="N31" s="5"/>
      <c r="O31" s="28"/>
      <c r="Q31" s="34"/>
    </row>
    <row r="32" spans="1:17" x14ac:dyDescent="0.3">
      <c r="A32" s="32"/>
      <c r="C32" s="27"/>
      <c r="D32" s="43">
        <f t="shared" si="3"/>
        <v>0.16500000000000004</v>
      </c>
      <c r="E32" s="19">
        <f t="shared" ref="E32:M32" si="16">(($D$32*$F$9*(1-$F$10))-$F$8-$F$11)-((E17*$L$9*(1-$L$10))-$L$8-$L$11)</f>
        <v>36.800000000000182</v>
      </c>
      <c r="F32" s="12">
        <f t="shared" si="16"/>
        <v>25.400000000000205</v>
      </c>
      <c r="G32" s="12">
        <f t="shared" si="16"/>
        <v>14.000000000000227</v>
      </c>
      <c r="H32" s="12">
        <f t="shared" si="16"/>
        <v>2.6000000000002501</v>
      </c>
      <c r="I32" s="12">
        <f t="shared" si="16"/>
        <v>-8.7999999999998408</v>
      </c>
      <c r="J32" s="12">
        <f t="shared" si="16"/>
        <v>-20.199999999999818</v>
      </c>
      <c r="K32" s="12">
        <f t="shared" si="16"/>
        <v>-31.599999999999795</v>
      </c>
      <c r="L32" s="12">
        <f t="shared" si="16"/>
        <v>-42.999999999999773</v>
      </c>
      <c r="M32" s="20">
        <f t="shared" si="16"/>
        <v>-54.399999999999864</v>
      </c>
      <c r="N32" s="5"/>
      <c r="O32" s="28"/>
      <c r="Q32" s="34"/>
    </row>
    <row r="33" spans="1:17" ht="19.5" thickBot="1" x14ac:dyDescent="0.35">
      <c r="A33" s="32"/>
      <c r="C33" s="27"/>
      <c r="D33" s="43">
        <f t="shared" si="3"/>
        <v>0.16750000000000004</v>
      </c>
      <c r="E33" s="21">
        <f t="shared" ref="E33:M33" si="17">(($D$33*$F$9*(1-$F$10))-$F$8-$F$11)-((E17*$L$9*(1-$L$10))-$L$8-$L$11)</f>
        <v>52.800000000000182</v>
      </c>
      <c r="F33" s="22">
        <f t="shared" si="17"/>
        <v>41.400000000000205</v>
      </c>
      <c r="G33" s="22">
        <f t="shared" si="17"/>
        <v>30.000000000000227</v>
      </c>
      <c r="H33" s="22">
        <f t="shared" si="17"/>
        <v>18.60000000000025</v>
      </c>
      <c r="I33" s="22">
        <f t="shared" si="17"/>
        <v>7.2000000000001592</v>
      </c>
      <c r="J33" s="22">
        <f t="shared" si="17"/>
        <v>-4.1999999999998181</v>
      </c>
      <c r="K33" s="22">
        <f t="shared" si="17"/>
        <v>-15.599999999999795</v>
      </c>
      <c r="L33" s="22">
        <f t="shared" si="17"/>
        <v>-26.999999999999773</v>
      </c>
      <c r="M33" s="23">
        <f t="shared" si="17"/>
        <v>-38.399999999999864</v>
      </c>
      <c r="N33" s="5"/>
      <c r="O33" s="28"/>
      <c r="Q33" s="34"/>
    </row>
    <row r="34" spans="1:17" ht="19.5" thickBot="1" x14ac:dyDescent="0.35">
      <c r="A34" s="32"/>
      <c r="C34" s="29"/>
      <c r="D34" s="30"/>
      <c r="E34" s="37" t="s">
        <v>35</v>
      </c>
      <c r="F34" s="30"/>
      <c r="G34" s="30"/>
      <c r="H34" s="30"/>
      <c r="I34" s="30"/>
      <c r="J34" s="30"/>
      <c r="K34" s="30"/>
      <c r="L34" s="30"/>
      <c r="M34" s="30"/>
      <c r="N34" s="30"/>
      <c r="O34" s="31"/>
      <c r="Q34" s="34"/>
    </row>
    <row r="35" spans="1:17" x14ac:dyDescent="0.3">
      <c r="A35" s="32"/>
      <c r="Q35" s="34"/>
    </row>
    <row r="36" spans="1:17" x14ac:dyDescent="0.3">
      <c r="A36" s="32"/>
      <c r="C36" s="36" t="s">
        <v>18</v>
      </c>
      <c r="Q36" s="34"/>
    </row>
    <row r="37" spans="1:17" x14ac:dyDescent="0.3">
      <c r="A37" s="32"/>
      <c r="C37" s="36" t="s">
        <v>19</v>
      </c>
      <c r="Q37" s="34"/>
    </row>
    <row r="38" spans="1:17" x14ac:dyDescent="0.3">
      <c r="A38" s="32"/>
      <c r="C38" s="36" t="s">
        <v>20</v>
      </c>
      <c r="Q38" s="34"/>
    </row>
    <row r="39" spans="1:17" x14ac:dyDescent="0.3">
      <c r="A39" s="32"/>
      <c r="Q39" s="34"/>
    </row>
    <row r="40" spans="1:17" x14ac:dyDescent="0.3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4"/>
      <c r="P40" s="34"/>
      <c r="Q40" s="34"/>
    </row>
  </sheetData>
  <conditionalFormatting sqref="E18">
    <cfRule type="cellIs" dxfId="20" priority="38" operator="greaterThan">
      <formula>0</formula>
    </cfRule>
    <cfRule type="colorScale" priority="39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18:M33">
    <cfRule type="cellIs" dxfId="19" priority="36" operator="greaterThan">
      <formula>0</formula>
    </cfRule>
    <cfRule type="cellIs" dxfId="18" priority="37" operator="greaterThan">
      <formula>0</formula>
    </cfRule>
  </conditionalFormatting>
  <conditionalFormatting sqref="E18:M33">
    <cfRule type="cellIs" dxfId="17" priority="35" operator="greaterThan">
      <formula>0</formula>
    </cfRule>
  </conditionalFormatting>
  <conditionalFormatting sqref="F18">
    <cfRule type="cellIs" dxfId="16" priority="33" operator="greaterThan">
      <formula>0</formula>
    </cfRule>
    <cfRule type="colorScale" priority="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18">
    <cfRule type="cellIs" dxfId="15" priority="31" operator="greaterThan">
      <formula>0</formula>
    </cfRule>
    <cfRule type="colorScale" priority="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ellIs" dxfId="14" priority="29" operator="greaterThan">
      <formula>0</formula>
    </cfRule>
    <cfRule type="colorScale" priority="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ellIs" dxfId="13" priority="27" operator="greaterThan">
      <formula>0</formula>
    </cfRule>
    <cfRule type="colorScale" priority="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ellIs" dxfId="12" priority="25" operator="greaterThan">
      <formula>0</formula>
    </cfRule>
    <cfRule type="colorScale" priority="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ellIs" dxfId="11" priority="23" operator="greaterThan">
      <formula>0</formula>
    </cfRule>
    <cfRule type="colorScale" priority="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ellIs" dxfId="10" priority="21" operator="greaterThan">
      <formula>0</formula>
    </cfRule>
    <cfRule type="colorScale" priority="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9" priority="19" operator="greaterThan">
      <formula>0</formula>
    </cfRule>
    <cfRule type="colorScale" priority="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8" priority="17" operator="greaterThan">
      <formula>0</formula>
    </cfRule>
    <cfRule type="colorScale" priority="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18">
    <cfRule type="cellIs" dxfId="7" priority="15" operator="greaterThan">
      <formula>0</formula>
    </cfRule>
    <cfRule type="colorScale" priority="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18">
    <cfRule type="cellIs" dxfId="6" priority="13" operator="greaterThan">
      <formula>0</formula>
    </cfRule>
    <cfRule type="colorScale" priority="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ellIs" dxfId="5" priority="11" operator="greaterThan">
      <formula>0</formula>
    </cfRule>
    <cfRule type="colorScale" priority="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ellIs" dxfId="4" priority="9" operator="greaterThan">
      <formula>0</formula>
    </cfRule>
    <cfRule type="colorScale" priority="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ellIs" dxfId="3" priority="7" operator="greaterThan">
      <formula>0</formula>
    </cfRule>
    <cfRule type="colorScale" priority="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ellIs" dxfId="2" priority="5" operator="greaterThan">
      <formula>0</formula>
    </cfRule>
    <cfRule type="colorScale" priority="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ellIs" dxfId="1" priority="3" operator="greaterThan">
      <formula>0</formula>
    </cfRule>
    <cfRule type="colorScale" priority="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0" priority="1" operator="greaterThan">
      <formula>0</formula>
    </cfRule>
    <cfRule type="colorScale" priority="2">
      <colorScale>
        <cfvo type="num" val="&quot;if &lt; 0&quot;"/>
        <cfvo type="max"/>
        <color theme="8" tint="0.79998168889431442"/>
        <color rgb="FFFFEF9C"/>
      </colorScale>
    </cfRule>
  </conditionalFormatting>
  <pageMargins left="0.7" right="0.7" top="0.75" bottom="0.75" header="0.3" footer="0.3"/>
  <pageSetup scale="6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Rice vs. Corn 1</vt:lpstr>
      <vt:lpstr>Rice vs. Corn 2</vt:lpstr>
      <vt:lpstr>Rice vs. Soybeans 1</vt:lpstr>
      <vt:lpstr>Rice vs. Soybeans 2</vt:lpstr>
      <vt:lpstr>'Rice vs. Corn 1'!Print_Area</vt:lpstr>
      <vt:lpstr>'Rice vs. Corn 2'!Print_Area</vt:lpstr>
      <vt:lpstr>'Rice vs. Soybeans 1'!Print_Area</vt:lpstr>
      <vt:lpstr>'Rice vs. Soybeans 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msalassi</dc:creator>
  <cp:lastModifiedBy>Brian M Hilbun</cp:lastModifiedBy>
  <cp:lastPrinted>2020-03-04T15:48:22Z</cp:lastPrinted>
  <dcterms:created xsi:type="dcterms:W3CDTF">2012-04-19T17:26:15Z</dcterms:created>
  <dcterms:modified xsi:type="dcterms:W3CDTF">2022-12-16T17:20:35Z</dcterms:modified>
</cp:coreProperties>
</file>