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3 Crop Budgets\Cotton\2023 Net Returns Comparison Aids\"/>
    </mc:Choice>
  </mc:AlternateContent>
  <xr:revisionPtr revIDLastSave="0" documentId="13_ncr:1_{CEF84931-E503-41FA-B258-E61A95AE4253}" xr6:coauthVersionLast="47" xr6:coauthVersionMax="47" xr10:uidLastSave="{00000000-0000-0000-0000-000000000000}"/>
  <bookViews>
    <workbookView xWindow="28680" yWindow="-120" windowWidth="29040" windowHeight="15840" tabRatio="880" activeTab="3" xr2:uid="{00000000-000D-0000-FFFF-FFFF00000000}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  <sheet name="Corn vs. Sorghum" sheetId="47" r:id="rId6"/>
    <sheet name="Sorghum vs. Soybeans" sheetId="49" r:id="rId7"/>
  </sheets>
  <definedNames>
    <definedName name="_xlnm.Print_Area" localSheetId="5">'Corn vs. Sorghum'!$A$1:$Q$40</definedName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  <definedName name="_xlnm.Print_Area" localSheetId="6">'Sorghum vs. Soybeans'!$A$1:$Q$40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7" l="1"/>
  <c r="G17" i="47" s="1"/>
  <c r="H17" i="47" s="1"/>
  <c r="I17" i="47" s="1"/>
  <c r="J17" i="47" s="1"/>
  <c r="K17" i="47" s="1"/>
  <c r="L17" i="47" s="1"/>
  <c r="M17" i="47" s="1"/>
  <c r="D19" i="49"/>
  <c r="D20" i="49" s="1"/>
  <c r="D21" i="49" s="1"/>
  <c r="D22" i="49" s="1"/>
  <c r="D23" i="49" s="1"/>
  <c r="D24" i="49" s="1"/>
  <c r="D25" i="49" s="1"/>
  <c r="D26" i="49" s="1"/>
  <c r="D27" i="49" s="1"/>
  <c r="D28" i="49" s="1"/>
  <c r="D29" i="49" s="1"/>
  <c r="D30" i="49" s="1"/>
  <c r="D31" i="49" s="1"/>
  <c r="D32" i="49" s="1"/>
  <c r="D33" i="49" s="1"/>
  <c r="E18" i="49"/>
  <c r="F17" i="49"/>
  <c r="F18" i="49" s="1"/>
  <c r="L14" i="49"/>
  <c r="F14" i="49"/>
  <c r="L13" i="49"/>
  <c r="L12" i="49" s="1"/>
  <c r="F13" i="49"/>
  <c r="F12" i="49" s="1"/>
  <c r="D19" i="47"/>
  <c r="E18" i="47"/>
  <c r="L14" i="47"/>
  <c r="F14" i="47"/>
  <c r="F12" i="47" s="1"/>
  <c r="L13" i="47"/>
  <c r="L12" i="47" s="1"/>
  <c r="F13" i="47"/>
  <c r="G17" i="49" l="1"/>
  <c r="E19" i="49"/>
  <c r="F19" i="49"/>
  <c r="H19" i="47"/>
  <c r="G18" i="47"/>
  <c r="F18" i="47"/>
  <c r="F19" i="47"/>
  <c r="D20" i="47"/>
  <c r="G19" i="47"/>
  <c r="E19" i="47"/>
  <c r="E18" i="46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F14" i="46"/>
  <c r="L13" i="46"/>
  <c r="F13" i="46"/>
  <c r="D19" i="45"/>
  <c r="L14" i="45"/>
  <c r="F14" i="45"/>
  <c r="F12" i="45" s="1"/>
  <c r="L13" i="45"/>
  <c r="L12" i="45" s="1"/>
  <c r="F13" i="45"/>
  <c r="F12" i="46" l="1"/>
  <c r="L12" i="46"/>
  <c r="G19" i="49"/>
  <c r="G18" i="49"/>
  <c r="H17" i="49"/>
  <c r="G20" i="49"/>
  <c r="F20" i="49"/>
  <c r="E20" i="49"/>
  <c r="H18" i="47"/>
  <c r="G20" i="47"/>
  <c r="D21" i="47"/>
  <c r="F20" i="47"/>
  <c r="I20" i="47"/>
  <c r="H20" i="47"/>
  <c r="E20" i="47"/>
  <c r="G17" i="46"/>
  <c r="G19" i="46" s="1"/>
  <c r="F19" i="46"/>
  <c r="H17" i="46"/>
  <c r="G17" i="45"/>
  <c r="G18" i="45" s="1"/>
  <c r="E19" i="45"/>
  <c r="F19" i="45"/>
  <c r="G19" i="45"/>
  <c r="D20" i="46"/>
  <c r="D20" i="45"/>
  <c r="G18" i="46" l="1"/>
  <c r="H19" i="49"/>
  <c r="H18" i="49"/>
  <c r="I17" i="49"/>
  <c r="H20" i="49"/>
  <c r="E21" i="49"/>
  <c r="G21" i="49"/>
  <c r="F21" i="49"/>
  <c r="H21" i="49"/>
  <c r="E21" i="47"/>
  <c r="I21" i="47"/>
  <c r="D22" i="47"/>
  <c r="J21" i="47"/>
  <c r="H21" i="47"/>
  <c r="G21" i="47"/>
  <c r="F21" i="47"/>
  <c r="I18" i="47"/>
  <c r="I19" i="47"/>
  <c r="H17" i="45"/>
  <c r="H19" i="45" s="1"/>
  <c r="E20" i="46"/>
  <c r="H20" i="46"/>
  <c r="F20" i="46"/>
  <c r="G20" i="46"/>
  <c r="I17" i="46"/>
  <c r="I20" i="46" s="1"/>
  <c r="H19" i="46"/>
  <c r="H18" i="46"/>
  <c r="G20" i="45"/>
  <c r="F20" i="45"/>
  <c r="E20" i="45"/>
  <c r="D21" i="46"/>
  <c r="D21" i="45"/>
  <c r="H20" i="45" l="1"/>
  <c r="I18" i="49"/>
  <c r="J17" i="49"/>
  <c r="J22" i="49" s="1"/>
  <c r="I19" i="49"/>
  <c r="I20" i="49"/>
  <c r="I22" i="49"/>
  <c r="H22" i="49"/>
  <c r="F22" i="49"/>
  <c r="G22" i="49"/>
  <c r="E22" i="49"/>
  <c r="I21" i="49"/>
  <c r="F22" i="47"/>
  <c r="E22" i="47"/>
  <c r="J22" i="47"/>
  <c r="I22" i="47"/>
  <c r="H22" i="47"/>
  <c r="G22" i="47"/>
  <c r="D23" i="47"/>
  <c r="J18" i="47"/>
  <c r="K22" i="47"/>
  <c r="J19" i="47"/>
  <c r="J20" i="47"/>
  <c r="H18" i="45"/>
  <c r="I17" i="45"/>
  <c r="I18" i="45" s="1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D22" i="46"/>
  <c r="D22" i="45"/>
  <c r="I23" i="49" l="1"/>
  <c r="H23" i="49"/>
  <c r="G23" i="49"/>
  <c r="F23" i="49"/>
  <c r="E23" i="49"/>
  <c r="J23" i="49"/>
  <c r="J18" i="49"/>
  <c r="K17" i="49"/>
  <c r="K23" i="49" s="1"/>
  <c r="J19" i="49"/>
  <c r="J20" i="49"/>
  <c r="J21" i="49"/>
  <c r="I23" i="47"/>
  <c r="H23" i="47"/>
  <c r="K23" i="47"/>
  <c r="J23" i="47"/>
  <c r="E23" i="47"/>
  <c r="G23" i="47"/>
  <c r="D24" i="47"/>
  <c r="F23" i="47"/>
  <c r="K18" i="47"/>
  <c r="K19" i="47"/>
  <c r="K20" i="47"/>
  <c r="K21" i="47"/>
  <c r="I21" i="45"/>
  <c r="I19" i="45"/>
  <c r="J17" i="45"/>
  <c r="J19" i="45" s="1"/>
  <c r="I20" i="45"/>
  <c r="I22" i="46"/>
  <c r="H22" i="46"/>
  <c r="F22" i="46"/>
  <c r="K22" i="46"/>
  <c r="E22" i="46"/>
  <c r="J22" i="46"/>
  <c r="G22" i="46"/>
  <c r="K17" i="46"/>
  <c r="J18" i="46"/>
  <c r="J19" i="46"/>
  <c r="J20" i="46"/>
  <c r="J20" i="45"/>
  <c r="I22" i="45"/>
  <c r="H22" i="45"/>
  <c r="G22" i="45"/>
  <c r="F22" i="45"/>
  <c r="E22" i="45"/>
  <c r="D23" i="46"/>
  <c r="D23" i="45"/>
  <c r="K18" i="49" l="1"/>
  <c r="L17" i="49"/>
  <c r="L24" i="49" s="1"/>
  <c r="K19" i="49"/>
  <c r="K20" i="49"/>
  <c r="K21" i="49"/>
  <c r="K22" i="49"/>
  <c r="G24" i="49"/>
  <c r="F24" i="49"/>
  <c r="E24" i="49"/>
  <c r="I24" i="49"/>
  <c r="H24" i="49"/>
  <c r="K24" i="49"/>
  <c r="J24" i="49"/>
  <c r="G24" i="47"/>
  <c r="D25" i="47"/>
  <c r="F24" i="47"/>
  <c r="E24" i="47"/>
  <c r="L24" i="47"/>
  <c r="K24" i="47"/>
  <c r="J24" i="47"/>
  <c r="I24" i="47"/>
  <c r="H24" i="47"/>
  <c r="L18" i="47"/>
  <c r="L19" i="47"/>
  <c r="L20" i="47"/>
  <c r="L21" i="47"/>
  <c r="L22" i="47"/>
  <c r="L23" i="47"/>
  <c r="J18" i="45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K19" i="45"/>
  <c r="K20" i="45"/>
  <c r="D24" i="46"/>
  <c r="D24" i="45"/>
  <c r="L17" i="45" l="1"/>
  <c r="L23" i="45" s="1"/>
  <c r="K18" i="45"/>
  <c r="K23" i="45"/>
  <c r="L18" i="49"/>
  <c r="M17" i="49"/>
  <c r="M25" i="49" s="1"/>
  <c r="L19" i="49"/>
  <c r="L20" i="49"/>
  <c r="L21" i="49"/>
  <c r="L22" i="49"/>
  <c r="L23" i="49"/>
  <c r="E25" i="49"/>
  <c r="L25" i="49"/>
  <c r="K25" i="49"/>
  <c r="J25" i="49"/>
  <c r="H25" i="49"/>
  <c r="I25" i="49"/>
  <c r="G25" i="49"/>
  <c r="F25" i="49"/>
  <c r="M25" i="47"/>
  <c r="E25" i="47"/>
  <c r="L25" i="47"/>
  <c r="I25" i="47"/>
  <c r="H25" i="47"/>
  <c r="G25" i="47"/>
  <c r="F25" i="47"/>
  <c r="K25" i="47"/>
  <c r="J25" i="47"/>
  <c r="D26" i="47"/>
  <c r="M18" i="47"/>
  <c r="M19" i="47"/>
  <c r="M20" i="47"/>
  <c r="M21" i="47"/>
  <c r="M22" i="47"/>
  <c r="M23" i="47"/>
  <c r="M24" i="47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18" i="45"/>
  <c r="L19" i="45"/>
  <c r="L22" i="45"/>
  <c r="D25" i="46"/>
  <c r="D25" i="45"/>
  <c r="M17" i="45" l="1"/>
  <c r="M18" i="45" s="1"/>
  <c r="L21" i="45"/>
  <c r="L24" i="45"/>
  <c r="L20" i="45"/>
  <c r="K26" i="49"/>
  <c r="J26" i="49"/>
  <c r="I26" i="49"/>
  <c r="H26" i="49"/>
  <c r="E26" i="49"/>
  <c r="L26" i="49"/>
  <c r="G26" i="49"/>
  <c r="F26" i="49"/>
  <c r="M26" i="49"/>
  <c r="M18" i="49"/>
  <c r="M19" i="49"/>
  <c r="M20" i="49"/>
  <c r="M21" i="49"/>
  <c r="M22" i="49"/>
  <c r="M23" i="49"/>
  <c r="M24" i="49"/>
  <c r="K26" i="47"/>
  <c r="D27" i="47"/>
  <c r="M26" i="47"/>
  <c r="L26" i="47"/>
  <c r="J26" i="47"/>
  <c r="I26" i="47"/>
  <c r="H26" i="47"/>
  <c r="G26" i="47"/>
  <c r="F26" i="47"/>
  <c r="E26" i="47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19" i="45" l="1"/>
  <c r="I27" i="49"/>
  <c r="H27" i="49"/>
  <c r="G27" i="49"/>
  <c r="F27" i="49"/>
  <c r="K27" i="49"/>
  <c r="J27" i="49"/>
  <c r="M27" i="49"/>
  <c r="E27" i="49"/>
  <c r="L27" i="49"/>
  <c r="I27" i="47"/>
  <c r="H27" i="47"/>
  <c r="E27" i="47"/>
  <c r="G27" i="47"/>
  <c r="D28" i="47"/>
  <c r="F27" i="47"/>
  <c r="M27" i="47"/>
  <c r="L27" i="47"/>
  <c r="K27" i="47"/>
  <c r="J27" i="47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G28" i="49" l="1"/>
  <c r="F28" i="49"/>
  <c r="M28" i="49"/>
  <c r="E28" i="49"/>
  <c r="L28" i="49"/>
  <c r="J28" i="49"/>
  <c r="K28" i="49"/>
  <c r="I28" i="49"/>
  <c r="H28" i="49"/>
  <c r="G28" i="47"/>
  <c r="D29" i="47"/>
  <c r="F28" i="47"/>
  <c r="K28" i="47"/>
  <c r="J28" i="47"/>
  <c r="I28" i="47"/>
  <c r="M28" i="47"/>
  <c r="E28" i="47"/>
  <c r="L28" i="47"/>
  <c r="H28" i="47"/>
  <c r="M27" i="46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M29" i="49" l="1"/>
  <c r="E29" i="49"/>
  <c r="L29" i="49"/>
  <c r="K29" i="49"/>
  <c r="J29" i="49"/>
  <c r="G29" i="49"/>
  <c r="F29" i="49"/>
  <c r="I29" i="49"/>
  <c r="H29" i="49"/>
  <c r="M29" i="47"/>
  <c r="E29" i="47"/>
  <c r="F29" i="47"/>
  <c r="L29" i="47"/>
  <c r="K29" i="47"/>
  <c r="J29" i="47"/>
  <c r="I29" i="47"/>
  <c r="H29" i="47"/>
  <c r="G29" i="47"/>
  <c r="D30" i="47"/>
  <c r="G28" i="46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K30" i="49" l="1"/>
  <c r="J30" i="49"/>
  <c r="I30" i="49"/>
  <c r="H30" i="49"/>
  <c r="F30" i="49"/>
  <c r="L30" i="49"/>
  <c r="G30" i="49"/>
  <c r="M30" i="49"/>
  <c r="E30" i="49"/>
  <c r="K30" i="47"/>
  <c r="J30" i="47"/>
  <c r="G30" i="47"/>
  <c r="F30" i="47"/>
  <c r="E30" i="47"/>
  <c r="I30" i="47"/>
  <c r="H30" i="47"/>
  <c r="D31" i="47"/>
  <c r="M30" i="47"/>
  <c r="L30" i="47"/>
  <c r="L29" i="46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I31" i="49" l="1"/>
  <c r="H31" i="49"/>
  <c r="G31" i="49"/>
  <c r="F31" i="49"/>
  <c r="L31" i="49"/>
  <c r="K31" i="49"/>
  <c r="J31" i="49"/>
  <c r="M31" i="49"/>
  <c r="E31" i="49"/>
  <c r="I31" i="47"/>
  <c r="H31" i="47"/>
  <c r="M31" i="47"/>
  <c r="L31" i="47"/>
  <c r="G31" i="47"/>
  <c r="D32" i="47"/>
  <c r="F31" i="47"/>
  <c r="E31" i="47"/>
  <c r="K31" i="47"/>
  <c r="J31" i="47"/>
  <c r="M30" i="46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G32" i="49" l="1"/>
  <c r="F32" i="49"/>
  <c r="M32" i="49"/>
  <c r="E32" i="49"/>
  <c r="L32" i="49"/>
  <c r="H32" i="49"/>
  <c r="K32" i="49"/>
  <c r="J32" i="49"/>
  <c r="I32" i="49"/>
  <c r="G32" i="47"/>
  <c r="D33" i="47"/>
  <c r="I32" i="47"/>
  <c r="F32" i="47"/>
  <c r="M32" i="47"/>
  <c r="E32" i="47"/>
  <c r="L32" i="47"/>
  <c r="K32" i="47"/>
  <c r="J32" i="47"/>
  <c r="H32" i="47"/>
  <c r="M31" i="46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3" i="49" l="1"/>
  <c r="E33" i="49"/>
  <c r="L33" i="49"/>
  <c r="K33" i="49"/>
  <c r="J33" i="49"/>
  <c r="H33" i="49"/>
  <c r="F33" i="49"/>
  <c r="I33" i="49"/>
  <c r="G33" i="49"/>
  <c r="M33" i="47"/>
  <c r="E33" i="47"/>
  <c r="I33" i="47"/>
  <c r="H33" i="47"/>
  <c r="L33" i="47"/>
  <c r="K33" i="47"/>
  <c r="J33" i="47"/>
  <c r="G33" i="47"/>
  <c r="F33" i="47"/>
  <c r="M32" i="46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F12" i="40" s="1"/>
  <c r="L13" i="40"/>
  <c r="F13" i="40"/>
  <c r="L12" i="40" l="1"/>
  <c r="F27" i="40"/>
  <c r="D28" i="40"/>
  <c r="D29" i="40" s="1"/>
  <c r="D30" i="40" s="1"/>
  <c r="D31" i="40" s="1"/>
  <c r="D32" i="40" s="1"/>
  <c r="D33" i="40" s="1"/>
  <c r="G17" i="40"/>
  <c r="G19" i="40" s="1"/>
  <c r="F19" i="40"/>
  <c r="E19" i="40"/>
  <c r="D19" i="39"/>
  <c r="D20" i="39" s="1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E19" i="39"/>
  <c r="F20" i="39"/>
  <c r="D21" i="39"/>
  <c r="L14" i="38"/>
  <c r="L13" i="38"/>
  <c r="F14" i="38"/>
  <c r="F13" i="38"/>
  <c r="G19" i="39" l="1"/>
  <c r="H17" i="39"/>
  <c r="I17" i="39" s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<sst xmlns="http://schemas.openxmlformats.org/spreadsheetml/2006/main" count="217" uniqueCount="47">
  <si>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</si>
  <si>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</si>
  <si>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</si>
  <si>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</si>
  <si>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</si>
  <si>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</si>
  <si>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</si>
  <si>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</si>
  <si>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</si>
  <si>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</si>
  <si>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</si>
  <si>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</si>
  <si>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</si>
  <si>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</si>
  <si>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</si>
  <si>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</si>
  <si>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</si>
  <si>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</si>
  <si>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</si>
  <si>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</si>
  <si>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</si>
  <si>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</si>
  <si>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</si>
  <si>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</si>
  <si>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</si>
  <si>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</si>
  <si>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</si>
  <si>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</si>
  <si>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</si>
  <si>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</si>
  <si>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</si>
  <si>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</si>
  <si>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</si>
  <si>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</si>
  <si>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</si>
  <si>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</si>
  <si>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</si>
  <si>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</si>
  <si>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</si>
  <si>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Corn Net Return Advantage Compared to Sorghum Net Returns</t>
  </si>
  <si>
    <t>Sorghum Variable Costs =</t>
  </si>
  <si>
    <t>Sorghum Expected Yield =</t>
  </si>
  <si>
    <t>Sorghum Share Rent =</t>
  </si>
  <si>
    <t>Sorghum Cash Rent =</t>
  </si>
  <si>
    <t>Sorghum Price ($/bu)</t>
  </si>
  <si>
    <t>Sorghum Net Return Advantage Compared to Soybean Net Returns</t>
  </si>
  <si>
    <t>1/1/2023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</si>
</sst>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3" fillId="2" borderId="0" xfId="0" applyNumberFormat="1" applyFont="1" applyFill="1"/>
    <xf numFmtId="164" fontId="2" fillId="2" borderId="0" xfId="0" applyNumberFormat="1" applyFont="1" applyFill="1"/>
    <xf numFmtId="3" fontId="1" fillId="0" borderId="0" xfId="0" applyNumberFormat="1" applyFont="1"/>
    <xf numFmtId="2" fontId="1" fillId="2" borderId="0" xfId="0" applyNumberFormat="1" applyFont="1" applyFill="1"/>
    <xf numFmtId="3" fontId="1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/>
    <xf numFmtId="3" fontId="3" fillId="2" borderId="0" xfId="0" applyNumberFormat="1" applyFont="1" applyFill="1"/>
    <xf numFmtId="9" fontId="3" fillId="2" borderId="0" xfId="0" applyNumberFormat="1" applyFont="1" applyFill="1"/>
    <xf numFmtId="3" fontId="2" fillId="2" borderId="0" xfId="0" applyNumberFormat="1" applyFont="1" applyFill="1"/>
    <xf numFmtId="0" fontId="1" fillId="2" borderId="9" xfId="0" applyFont="1" applyFill="1" applyBorder="1"/>
  </cellXfs>
  <cellStyles count="1">
    <cellStyle name="Normal" xfId="0" builtinId="0"/>
  </cellStyles>
  <dxfs count="16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24800"/>
          <a:ext cx="1266825" cy="716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24800"/>
          <a:ext cx="1266825" cy="716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zoomScale="75" zoomScaleNormal="75" workbookViewId="0">
      <selection activeCell="D19" sqref="D19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6</v>
      </c>
      <c r="M7" s="5" t="s">
        <v>33</v>
      </c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826</v>
      </c>
      <c r="G8" s="5" t="s">
        <v>5</v>
      </c>
      <c r="H8" s="5"/>
      <c r="I8" s="5"/>
      <c r="J8" s="5"/>
      <c r="K8" s="7" t="s">
        <v>4</v>
      </c>
      <c r="L8" s="38">
        <v>688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8</v>
      </c>
      <c r="L9" s="39">
        <v>165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13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14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36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1000</v>
      </c>
      <c r="F17" s="41">
        <f t="shared" ref="F17:M17" si="0">E17+50</f>
        <v>1050</v>
      </c>
      <c r="G17" s="41">
        <f t="shared" si="0"/>
        <v>1100</v>
      </c>
      <c r="H17" s="41">
        <f t="shared" si="0"/>
        <v>1150</v>
      </c>
      <c r="I17" s="41">
        <f t="shared" si="0"/>
        <v>1200</v>
      </c>
      <c r="J17" s="41">
        <f t="shared" si="0"/>
        <v>1250</v>
      </c>
      <c r="K17" s="41">
        <f t="shared" si="0"/>
        <v>1300</v>
      </c>
      <c r="L17" s="41">
        <f t="shared" si="0"/>
        <v>1350</v>
      </c>
      <c r="M17" s="41">
        <f t="shared" si="0"/>
        <v>1400</v>
      </c>
      <c r="N17" s="5"/>
      <c r="O17" s="28"/>
      <c r="Q17" s="34"/>
    </row>
    <row r="18" spans="1:17" x14ac:dyDescent="0.3">
      <c r="A18" s="32"/>
      <c r="C18" s="27"/>
      <c r="D18" s="10">
        <v>0.7</v>
      </c>
      <c r="E18" s="16">
        <f t="shared" ref="E18:M18" si="1">(($D$18*E17*(1-$F$10))-$F$8-$F$11)-(($L$7*$L$9*(1-$L$10))-$L$8-$L$11)</f>
        <v>-370</v>
      </c>
      <c r="F18" s="17">
        <f t="shared" si="1"/>
        <v>-342</v>
      </c>
      <c r="G18" s="17">
        <f t="shared" si="1"/>
        <v>-314</v>
      </c>
      <c r="H18" s="17">
        <f t="shared" si="1"/>
        <v>-286</v>
      </c>
      <c r="I18" s="17">
        <f t="shared" si="1"/>
        <v>-258</v>
      </c>
      <c r="J18" s="17">
        <f t="shared" si="1"/>
        <v>-230</v>
      </c>
      <c r="K18" s="17">
        <f t="shared" si="1"/>
        <v>-202</v>
      </c>
      <c r="L18" s="17">
        <f t="shared" si="1"/>
        <v>-174</v>
      </c>
      <c r="M18" s="18">
        <f t="shared" si="1"/>
        <v>-146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0.72</v>
      </c>
      <c r="E19" s="19">
        <f t="shared" ref="E19:M19" si="3">(($D$19*E17*(1-$F$10))-$F$8-$F$11)-(($L$7*$L$9*(1-$L$10))-$L$8-$L$11)</f>
        <v>-354</v>
      </c>
      <c r="F19" s="12">
        <f t="shared" si="3"/>
        <v>-325.19999999999993</v>
      </c>
      <c r="G19" s="12">
        <f t="shared" si="3"/>
        <v>-296.39999999999998</v>
      </c>
      <c r="H19" s="12">
        <f t="shared" si="3"/>
        <v>-267.59999999999991</v>
      </c>
      <c r="I19" s="12">
        <f t="shared" si="3"/>
        <v>-238.79999999999995</v>
      </c>
      <c r="J19" s="12">
        <f t="shared" si="3"/>
        <v>-210</v>
      </c>
      <c r="K19" s="12">
        <f t="shared" si="3"/>
        <v>-181.19999999999993</v>
      </c>
      <c r="L19" s="12">
        <f t="shared" si="3"/>
        <v>-152.39999999999998</v>
      </c>
      <c r="M19" s="20">
        <f t="shared" si="3"/>
        <v>-123.59999999999991</v>
      </c>
      <c r="N19" s="5"/>
      <c r="O19" s="28"/>
      <c r="Q19" s="34"/>
    </row>
    <row r="20" spans="1:17" x14ac:dyDescent="0.3">
      <c r="A20" s="32"/>
      <c r="C20" s="27"/>
      <c r="D20" s="11">
        <f t="shared" si="2"/>
        <v>0.74</v>
      </c>
      <c r="E20" s="19">
        <f t="shared" ref="E20:M20" si="4">(($D$20*E17*(1-$F$10))-$F$8-$F$11)-(($L$7*$L$9*(1-$L$10))-$L$8-$L$11)</f>
        <v>-338</v>
      </c>
      <c r="F20" s="12">
        <f t="shared" si="4"/>
        <v>-308.39999999999998</v>
      </c>
      <c r="G20" s="12">
        <f t="shared" si="4"/>
        <v>-278.79999999999995</v>
      </c>
      <c r="H20" s="12">
        <f t="shared" si="4"/>
        <v>-249.19999999999993</v>
      </c>
      <c r="I20" s="12">
        <f t="shared" si="4"/>
        <v>-219.59999999999991</v>
      </c>
      <c r="J20" s="12">
        <f t="shared" si="4"/>
        <v>-190</v>
      </c>
      <c r="K20" s="12">
        <f t="shared" si="4"/>
        <v>-160.39999999999998</v>
      </c>
      <c r="L20" s="12">
        <f t="shared" si="4"/>
        <v>-130.79999999999995</v>
      </c>
      <c r="M20" s="20">
        <f t="shared" si="4"/>
        <v>-101.19999999999993</v>
      </c>
      <c r="N20" s="5"/>
      <c r="O20" s="28"/>
      <c r="Q20" s="34"/>
    </row>
    <row r="21" spans="1:17" x14ac:dyDescent="0.3">
      <c r="A21" s="32"/>
      <c r="C21" s="27"/>
      <c r="D21" s="11">
        <f t="shared" si="2"/>
        <v>0.76</v>
      </c>
      <c r="E21" s="19">
        <f t="shared" ref="E21:M21" si="5">(($D$21*E17*(1-$F$10))-$F$8-$F$11)-(($L$7*$L$9*(1-$L$10))-$L$8-$L$11)</f>
        <v>-322</v>
      </c>
      <c r="F21" s="12">
        <f t="shared" si="5"/>
        <v>-291.59999999999991</v>
      </c>
      <c r="G21" s="12">
        <f t="shared" si="5"/>
        <v>-261.19999999999993</v>
      </c>
      <c r="H21" s="12">
        <f t="shared" si="5"/>
        <v>-230.79999999999995</v>
      </c>
      <c r="I21" s="12">
        <f t="shared" si="5"/>
        <v>-200.39999999999998</v>
      </c>
      <c r="J21" s="12">
        <f t="shared" si="5"/>
        <v>-170</v>
      </c>
      <c r="K21" s="12">
        <f t="shared" si="5"/>
        <v>-139.59999999999991</v>
      </c>
      <c r="L21" s="12">
        <f t="shared" si="5"/>
        <v>-109.19999999999993</v>
      </c>
      <c r="M21" s="20">
        <f t="shared" si="5"/>
        <v>-78.799999999999955</v>
      </c>
      <c r="N21" s="5"/>
      <c r="O21" s="28"/>
      <c r="Q21" s="34"/>
    </row>
    <row r="22" spans="1:17" x14ac:dyDescent="0.3">
      <c r="A22" s="32"/>
      <c r="C22" s="27"/>
      <c r="D22" s="11">
        <f t="shared" si="2"/>
        <v>0.78</v>
      </c>
      <c r="E22" s="19">
        <f t="shared" ref="E22:M22" si="6">(($D$22*E17*(1-$F$10))-$F$8-$F$11)-(($L$7*$L$9*(1-$L$10))-$L$8-$L$11)</f>
        <v>-306</v>
      </c>
      <c r="F22" s="12">
        <f t="shared" si="6"/>
        <v>-274.79999999999995</v>
      </c>
      <c r="G22" s="12">
        <f t="shared" si="6"/>
        <v>-243.59999999999991</v>
      </c>
      <c r="H22" s="12">
        <f t="shared" si="6"/>
        <v>-212.39999999999998</v>
      </c>
      <c r="I22" s="12">
        <f t="shared" si="6"/>
        <v>-181.19999999999993</v>
      </c>
      <c r="J22" s="12">
        <f t="shared" si="6"/>
        <v>-150</v>
      </c>
      <c r="K22" s="12">
        <f t="shared" si="6"/>
        <v>-118.79999999999995</v>
      </c>
      <c r="L22" s="12">
        <f t="shared" si="6"/>
        <v>-87.599999999999909</v>
      </c>
      <c r="M22" s="20">
        <f t="shared" si="6"/>
        <v>-56.399999999999977</v>
      </c>
      <c r="N22" s="5"/>
      <c r="O22" s="28"/>
      <c r="Q22" s="34"/>
    </row>
    <row r="23" spans="1:17" x14ac:dyDescent="0.3">
      <c r="A23" s="32"/>
      <c r="C23" s="27"/>
      <c r="D23" s="11">
        <f t="shared" si="2"/>
        <v>0.8</v>
      </c>
      <c r="E23" s="19">
        <f t="shared" ref="E23:M23" si="7">(($D$23*E17*(1-$F$10))-$F$8-$F$11)-(($L$7*$L$9*(1-$L$10))-$L$8-$L$11)</f>
        <v>-290</v>
      </c>
      <c r="F23" s="12">
        <f t="shared" si="7"/>
        <v>-258</v>
      </c>
      <c r="G23" s="12">
        <f t="shared" si="7"/>
        <v>-226</v>
      </c>
      <c r="H23" s="12">
        <f t="shared" si="7"/>
        <v>-194</v>
      </c>
      <c r="I23" s="12">
        <f t="shared" si="7"/>
        <v>-162</v>
      </c>
      <c r="J23" s="12">
        <f t="shared" si="7"/>
        <v>-130</v>
      </c>
      <c r="K23" s="12">
        <f t="shared" si="7"/>
        <v>-98</v>
      </c>
      <c r="L23" s="12">
        <f t="shared" si="7"/>
        <v>-66</v>
      </c>
      <c r="M23" s="20">
        <f t="shared" si="7"/>
        <v>-34</v>
      </c>
      <c r="N23" s="5"/>
      <c r="O23" s="28"/>
      <c r="Q23" s="34"/>
    </row>
    <row r="24" spans="1:17" x14ac:dyDescent="0.3">
      <c r="A24" s="32"/>
      <c r="C24" s="27"/>
      <c r="D24" s="11">
        <f t="shared" si="2"/>
        <v>0.82000000000000006</v>
      </c>
      <c r="E24" s="19">
        <f t="shared" ref="E24:M24" si="8">(($D$24*E17*(1-$F$10))-$F$8-$F$11)-(($L$7*$L$9*(1-$L$10))-$L$8-$L$11)</f>
        <v>-273.99999999999989</v>
      </c>
      <c r="F24" s="12">
        <f t="shared" si="8"/>
        <v>-241.19999999999982</v>
      </c>
      <c r="G24" s="12">
        <f t="shared" si="8"/>
        <v>-208.39999999999986</v>
      </c>
      <c r="H24" s="12">
        <f t="shared" si="8"/>
        <v>-175.59999999999991</v>
      </c>
      <c r="I24" s="12">
        <f t="shared" si="8"/>
        <v>-142.79999999999984</v>
      </c>
      <c r="J24" s="12">
        <f t="shared" si="8"/>
        <v>-110</v>
      </c>
      <c r="K24" s="12">
        <f t="shared" si="8"/>
        <v>-77.199999999999932</v>
      </c>
      <c r="L24" s="12">
        <f t="shared" si="8"/>
        <v>-44.399999999999977</v>
      </c>
      <c r="M24" s="20">
        <f t="shared" si="8"/>
        <v>-11.599999999999909</v>
      </c>
      <c r="N24" s="5"/>
      <c r="O24" s="28"/>
      <c r="Q24" s="34"/>
    </row>
    <row r="25" spans="1:17" x14ac:dyDescent="0.3">
      <c r="A25" s="32"/>
      <c r="C25" s="27"/>
      <c r="D25" s="11">
        <f t="shared" si="2"/>
        <v>0.84000000000000008</v>
      </c>
      <c r="E25" s="19">
        <f t="shared" ref="E25:M25" si="9">(($D$25*E17*(1-$F$10))-$F$8-$F$11)-(($L$7*$L$9*(1-$L$10))-$L$8-$L$11)</f>
        <v>-257.99999999999989</v>
      </c>
      <c r="F25" s="12">
        <f t="shared" si="9"/>
        <v>-224.39999999999986</v>
      </c>
      <c r="G25" s="12">
        <f t="shared" si="9"/>
        <v>-190.79999999999984</v>
      </c>
      <c r="H25" s="12">
        <f t="shared" si="9"/>
        <v>-157.19999999999982</v>
      </c>
      <c r="I25" s="12">
        <f t="shared" si="9"/>
        <v>-123.59999999999991</v>
      </c>
      <c r="J25" s="12">
        <f t="shared" si="9"/>
        <v>-90</v>
      </c>
      <c r="K25" s="12">
        <f t="shared" si="9"/>
        <v>-56.399999999999977</v>
      </c>
      <c r="L25" s="12">
        <f t="shared" si="9"/>
        <v>-22.799999999999955</v>
      </c>
      <c r="M25" s="20">
        <f t="shared" si="9"/>
        <v>10.800000000000068</v>
      </c>
      <c r="N25" s="5"/>
      <c r="O25" s="28"/>
      <c r="Q25" s="34"/>
    </row>
    <row r="26" spans="1:17" x14ac:dyDescent="0.3">
      <c r="A26" s="32"/>
      <c r="C26" s="27"/>
      <c r="D26" s="11">
        <f t="shared" si="2"/>
        <v>0.8600000000000001</v>
      </c>
      <c r="E26" s="19">
        <f t="shared" ref="E26:M26" si="10">(($D$26*E17*(1-$F$10))-$F$8-$F$11)-(($L$7*$L$9*(1-$L$10))-$L$8-$L$11)</f>
        <v>-241.99999999999989</v>
      </c>
      <c r="F26" s="12">
        <f t="shared" si="10"/>
        <v>-207.59999999999991</v>
      </c>
      <c r="G26" s="12">
        <f t="shared" si="10"/>
        <v>-173.19999999999982</v>
      </c>
      <c r="H26" s="12">
        <f t="shared" si="10"/>
        <v>-138.79999999999984</v>
      </c>
      <c r="I26" s="12">
        <f t="shared" si="10"/>
        <v>-104.39999999999975</v>
      </c>
      <c r="J26" s="12">
        <f t="shared" si="10"/>
        <v>-69.999999999999773</v>
      </c>
      <c r="K26" s="12">
        <f t="shared" si="10"/>
        <v>-35.599999999999795</v>
      </c>
      <c r="L26" s="12">
        <f t="shared" si="10"/>
        <v>-1.1999999999998181</v>
      </c>
      <c r="M26" s="20">
        <f t="shared" si="10"/>
        <v>33.200000000000273</v>
      </c>
      <c r="N26" s="5"/>
      <c r="O26" s="28"/>
      <c r="Q26" s="34"/>
    </row>
    <row r="27" spans="1:17" x14ac:dyDescent="0.3">
      <c r="A27" s="32"/>
      <c r="C27" s="27"/>
      <c r="D27" s="11">
        <f t="shared" si="2"/>
        <v>0.88000000000000012</v>
      </c>
      <c r="E27" s="19">
        <f t="shared" ref="E27:M27" si="11">(($D$27*E17*(1-$F$10))-$F$8-$F$11)-(($L$7*$L$9*(1-$L$10))-$L$8-$L$11)</f>
        <v>-225.99999999999989</v>
      </c>
      <c r="F27" s="12">
        <f t="shared" si="11"/>
        <v>-190.79999999999984</v>
      </c>
      <c r="G27" s="12">
        <f t="shared" si="11"/>
        <v>-155.59999999999991</v>
      </c>
      <c r="H27" s="12">
        <f t="shared" si="11"/>
        <v>-120.39999999999986</v>
      </c>
      <c r="I27" s="12">
        <f t="shared" si="11"/>
        <v>-85.199999999999818</v>
      </c>
      <c r="J27" s="12">
        <f t="shared" si="11"/>
        <v>-49.999999999999773</v>
      </c>
      <c r="K27" s="12">
        <f t="shared" si="11"/>
        <v>-14.799999999999727</v>
      </c>
      <c r="L27" s="12">
        <f t="shared" si="11"/>
        <v>20.400000000000205</v>
      </c>
      <c r="M27" s="20">
        <f t="shared" si="11"/>
        <v>55.60000000000025</v>
      </c>
      <c r="N27" s="5"/>
      <c r="O27" s="28"/>
      <c r="Q27" s="34"/>
    </row>
    <row r="28" spans="1:17" x14ac:dyDescent="0.3">
      <c r="A28" s="32"/>
      <c r="C28" s="27"/>
      <c r="D28" s="11">
        <f t="shared" si="2"/>
        <v>0.90000000000000013</v>
      </c>
      <c r="E28" s="19">
        <f t="shared" ref="E28:M28" si="12">(($D$28*E17*(1-$F$10))-$F$8-$F$11)-(($L$7*$L$9*(1-$L$10))-$L$8-$L$11)</f>
        <v>-209.99999999999989</v>
      </c>
      <c r="F28" s="12">
        <f t="shared" si="12"/>
        <v>-173.99999999999989</v>
      </c>
      <c r="G28" s="12">
        <f t="shared" si="12"/>
        <v>-137.99999999999989</v>
      </c>
      <c r="H28" s="12">
        <f t="shared" si="12"/>
        <v>-101.99999999999977</v>
      </c>
      <c r="I28" s="12">
        <f t="shared" si="12"/>
        <v>-65.999999999999773</v>
      </c>
      <c r="J28" s="12">
        <f t="shared" si="12"/>
        <v>-29.999999999999773</v>
      </c>
      <c r="K28" s="12">
        <f t="shared" si="12"/>
        <v>6.0000000000002274</v>
      </c>
      <c r="L28" s="12">
        <f t="shared" si="12"/>
        <v>42.000000000000227</v>
      </c>
      <c r="M28" s="20">
        <f t="shared" si="12"/>
        <v>78.000000000000227</v>
      </c>
      <c r="N28" s="5"/>
      <c r="O28" s="28"/>
      <c r="Q28" s="34"/>
    </row>
    <row r="29" spans="1:17" x14ac:dyDescent="0.3">
      <c r="A29" s="32"/>
      <c r="C29" s="27"/>
      <c r="D29" s="11">
        <f t="shared" si="2"/>
        <v>0.92000000000000015</v>
      </c>
      <c r="E29" s="19">
        <f t="shared" ref="E29:M29" si="13">(($D$29*E17*(1-$F$10))-$F$8-$F$11)-(($L$7*$L$9*(1-$L$10))-$L$8-$L$11)</f>
        <v>-193.99999999999989</v>
      </c>
      <c r="F29" s="12">
        <f t="shared" si="13"/>
        <v>-157.19999999999982</v>
      </c>
      <c r="G29" s="12">
        <f t="shared" si="13"/>
        <v>-120.39999999999986</v>
      </c>
      <c r="H29" s="12">
        <f t="shared" si="13"/>
        <v>-83.599999999999795</v>
      </c>
      <c r="I29" s="12">
        <f t="shared" si="13"/>
        <v>-46.799999999999727</v>
      </c>
      <c r="J29" s="12">
        <f t="shared" si="13"/>
        <v>-9.9999999999997726</v>
      </c>
      <c r="K29" s="12">
        <f t="shared" si="13"/>
        <v>26.800000000000182</v>
      </c>
      <c r="L29" s="12">
        <f t="shared" si="13"/>
        <v>63.60000000000025</v>
      </c>
      <c r="M29" s="20">
        <f t="shared" si="13"/>
        <v>100.40000000000032</v>
      </c>
      <c r="N29" s="5"/>
      <c r="O29" s="28"/>
      <c r="Q29" s="34"/>
    </row>
    <row r="30" spans="1:17" x14ac:dyDescent="0.3">
      <c r="A30" s="32"/>
      <c r="C30" s="27"/>
      <c r="D30" s="11">
        <f t="shared" si="2"/>
        <v>0.94000000000000017</v>
      </c>
      <c r="E30" s="19">
        <f t="shared" ref="E30:M30" si="14">(($D$30*E17*(1-$F$10))-$F$8-$F$11)-(($L$7*$L$9*(1-$L$10))-$L$8-$L$11)</f>
        <v>-177.99999999999989</v>
      </c>
      <c r="F30" s="12">
        <f t="shared" si="14"/>
        <v>-140.39999999999975</v>
      </c>
      <c r="G30" s="12">
        <f t="shared" si="14"/>
        <v>-102.79999999999973</v>
      </c>
      <c r="H30" s="12">
        <f t="shared" si="14"/>
        <v>-65.199999999999818</v>
      </c>
      <c r="I30" s="12">
        <f t="shared" si="14"/>
        <v>-27.599999999999795</v>
      </c>
      <c r="J30" s="12">
        <f t="shared" si="14"/>
        <v>10.000000000000227</v>
      </c>
      <c r="K30" s="12">
        <f t="shared" si="14"/>
        <v>47.60000000000025</v>
      </c>
      <c r="L30" s="12">
        <f t="shared" si="14"/>
        <v>85.200000000000273</v>
      </c>
      <c r="M30" s="20">
        <f t="shared" si="14"/>
        <v>122.80000000000018</v>
      </c>
      <c r="N30" s="5"/>
      <c r="O30" s="28"/>
      <c r="Q30" s="34"/>
    </row>
    <row r="31" spans="1:17" x14ac:dyDescent="0.3">
      <c r="A31" s="32"/>
      <c r="C31" s="27"/>
      <c r="D31" s="11">
        <f t="shared" si="2"/>
        <v>0.96000000000000019</v>
      </c>
      <c r="E31" s="19">
        <f t="shared" ref="E31:M31" si="15">(($D$31*E17*(1-$F$10))-$F$8-$F$11)-(($L$7*$L$9*(1-$L$10))-$L$8-$L$11)</f>
        <v>-161.99999999999977</v>
      </c>
      <c r="F31" s="12">
        <f t="shared" si="15"/>
        <v>-123.5999999999998</v>
      </c>
      <c r="G31" s="12">
        <f t="shared" si="15"/>
        <v>-85.199999999999818</v>
      </c>
      <c r="H31" s="12">
        <f t="shared" si="15"/>
        <v>-46.799999999999727</v>
      </c>
      <c r="I31" s="12">
        <f t="shared" si="15"/>
        <v>-8.3999999999997499</v>
      </c>
      <c r="J31" s="12">
        <f t="shared" si="15"/>
        <v>30.000000000000227</v>
      </c>
      <c r="K31" s="12">
        <f t="shared" si="15"/>
        <v>68.400000000000205</v>
      </c>
      <c r="L31" s="12">
        <f t="shared" si="15"/>
        <v>106.80000000000018</v>
      </c>
      <c r="M31" s="20">
        <f t="shared" si="15"/>
        <v>145.20000000000027</v>
      </c>
      <c r="N31" s="5"/>
      <c r="O31" s="28"/>
      <c r="Q31" s="34"/>
    </row>
    <row r="32" spans="1:17" x14ac:dyDescent="0.3">
      <c r="A32" s="32"/>
      <c r="C32" s="27"/>
      <c r="D32" s="11">
        <f t="shared" si="2"/>
        <v>0.9800000000000002</v>
      </c>
      <c r="E32" s="19">
        <f t="shared" ref="E32:M32" si="16">(($D$32*E17*(1-$F$10))-$F$8-$F$11)-(($L$7*$L$9*(1-$L$10))-$L$8-$L$11)</f>
        <v>-145.99999999999977</v>
      </c>
      <c r="F32" s="12">
        <f t="shared" si="16"/>
        <v>-106.79999999999973</v>
      </c>
      <c r="G32" s="12">
        <f t="shared" si="16"/>
        <v>-67.599999999999795</v>
      </c>
      <c r="H32" s="12">
        <f t="shared" si="16"/>
        <v>-28.39999999999975</v>
      </c>
      <c r="I32" s="12">
        <f t="shared" si="16"/>
        <v>10.800000000000182</v>
      </c>
      <c r="J32" s="12">
        <f t="shared" si="16"/>
        <v>50.000000000000227</v>
      </c>
      <c r="K32" s="12">
        <f t="shared" si="16"/>
        <v>89.200000000000273</v>
      </c>
      <c r="L32" s="12">
        <f t="shared" si="16"/>
        <v>128.40000000000032</v>
      </c>
      <c r="M32" s="20">
        <f t="shared" si="16"/>
        <v>167.60000000000014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1.0000000000000002</v>
      </c>
      <c r="E33" s="21">
        <f t="shared" ref="E33:M33" si="17">(($D$33*E17*(1-$F$10))-$F$8-$F$11)-(($L$7*$L$9*(1-$L$10))-$L$8-$L$11)</f>
        <v>-129.99999999999977</v>
      </c>
      <c r="F33" s="22">
        <f t="shared" si="17"/>
        <v>-89.999999999999773</v>
      </c>
      <c r="G33" s="22">
        <f t="shared" si="17"/>
        <v>-49.999999999999773</v>
      </c>
      <c r="H33" s="22">
        <f t="shared" si="17"/>
        <v>-9.9999999999997726</v>
      </c>
      <c r="I33" s="22">
        <f t="shared" si="17"/>
        <v>30.000000000000227</v>
      </c>
      <c r="J33" s="22">
        <f t="shared" si="17"/>
        <v>70.000000000000227</v>
      </c>
      <c r="K33" s="22">
        <f t="shared" si="17"/>
        <v>110.00000000000023</v>
      </c>
      <c r="L33" s="22">
        <f t="shared" si="17"/>
        <v>150.00000000000023</v>
      </c>
      <c r="M33" s="23">
        <f t="shared" si="17"/>
        <v>190.00000000000023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164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63" priority="54" operator="greaterThan">
      <formula>0</formula>
    </cfRule>
    <cfRule type="cellIs" dxfId="162" priority="55" operator="greaterThan">
      <formula>0</formula>
    </cfRule>
  </conditionalFormatting>
  <conditionalFormatting sqref="E18:M33">
    <cfRule type="cellIs" dxfId="161" priority="53" operator="greaterThan">
      <formula>0</formula>
    </cfRule>
  </conditionalFormatting>
  <conditionalFormatting sqref="F18">
    <cfRule type="cellIs" dxfId="160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9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58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57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56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55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54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53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52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51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0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9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48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47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46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45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44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43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42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1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40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39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38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37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36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35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826</v>
      </c>
      <c r="G8" s="5" t="s">
        <v>5</v>
      </c>
      <c r="H8" s="5"/>
      <c r="I8" s="5"/>
      <c r="J8" s="5"/>
      <c r="K8" s="7" t="s">
        <v>4</v>
      </c>
      <c r="L8" s="38">
        <v>688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9</v>
      </c>
      <c r="F9" s="39">
        <v>1050</v>
      </c>
      <c r="G9" s="5" t="s">
        <v>0</v>
      </c>
      <c r="H9" s="5"/>
      <c r="I9" s="5"/>
      <c r="J9" s="5"/>
      <c r="K9" s="7" t="s">
        <v>8</v>
      </c>
      <c r="L9" s="39">
        <v>165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13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14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37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5</v>
      </c>
      <c r="F17" s="11">
        <f t="shared" ref="F17:M17" si="0">E17+0.25</f>
        <v>5.25</v>
      </c>
      <c r="G17" s="11">
        <f t="shared" si="0"/>
        <v>5.5</v>
      </c>
      <c r="H17" s="11">
        <f t="shared" si="0"/>
        <v>5.75</v>
      </c>
      <c r="I17" s="11">
        <f t="shared" si="0"/>
        <v>6</v>
      </c>
      <c r="J17" s="11">
        <f t="shared" si="0"/>
        <v>6.25</v>
      </c>
      <c r="K17" s="11">
        <f t="shared" si="0"/>
        <v>6.5</v>
      </c>
      <c r="L17" s="11">
        <f t="shared" si="0"/>
        <v>6.75</v>
      </c>
      <c r="M17" s="11">
        <f t="shared" si="0"/>
        <v>7</v>
      </c>
      <c r="N17" s="5"/>
      <c r="O17" s="28"/>
      <c r="Q17" s="34"/>
    </row>
    <row r="18" spans="1:17" x14ac:dyDescent="0.3">
      <c r="A18" s="32"/>
      <c r="C18" s="27"/>
      <c r="D18" s="10">
        <v>0.7</v>
      </c>
      <c r="E18" s="16">
        <f t="shared" ref="E18:M18" si="1">(($D$18*$F$9*(1-$F$10))-$F$8-$F$11)-((E17*$L$9*(1-$L$10))-$L$8-$L$11)</f>
        <v>-210</v>
      </c>
      <c r="F18" s="17">
        <f t="shared" si="1"/>
        <v>-243</v>
      </c>
      <c r="G18" s="17">
        <f t="shared" si="1"/>
        <v>-276</v>
      </c>
      <c r="H18" s="17">
        <f t="shared" si="1"/>
        <v>-309</v>
      </c>
      <c r="I18" s="17">
        <f t="shared" si="1"/>
        <v>-342</v>
      </c>
      <c r="J18" s="17">
        <f t="shared" si="1"/>
        <v>-375</v>
      </c>
      <c r="K18" s="17">
        <f t="shared" si="1"/>
        <v>-408</v>
      </c>
      <c r="L18" s="17">
        <f t="shared" si="1"/>
        <v>-441</v>
      </c>
      <c r="M18" s="18">
        <f t="shared" si="1"/>
        <v>-474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0.72</v>
      </c>
      <c r="E19" s="19">
        <f t="shared" ref="E19:M19" si="3">(($D$19*$F$9*(1-$F$10))-$F$8-$F$11)-((E17*$L$9*(1-$L$10))-$L$8-$L$11)</f>
        <v>-193.19999999999993</v>
      </c>
      <c r="F19" s="12">
        <f t="shared" si="3"/>
        <v>-226.19999999999993</v>
      </c>
      <c r="G19" s="12">
        <f t="shared" si="3"/>
        <v>-259.19999999999993</v>
      </c>
      <c r="H19" s="12">
        <f t="shared" si="3"/>
        <v>-292.19999999999993</v>
      </c>
      <c r="I19" s="12">
        <f t="shared" si="3"/>
        <v>-325.19999999999993</v>
      </c>
      <c r="J19" s="12">
        <f t="shared" si="3"/>
        <v>-358.19999999999993</v>
      </c>
      <c r="K19" s="12">
        <f t="shared" si="3"/>
        <v>-391.19999999999993</v>
      </c>
      <c r="L19" s="12">
        <f t="shared" si="3"/>
        <v>-424.19999999999993</v>
      </c>
      <c r="M19" s="20">
        <f t="shared" si="3"/>
        <v>-457.19999999999993</v>
      </c>
      <c r="N19" s="5"/>
      <c r="O19" s="28"/>
      <c r="Q19" s="34"/>
    </row>
    <row r="20" spans="1:17" x14ac:dyDescent="0.3">
      <c r="A20" s="32"/>
      <c r="C20" s="27"/>
      <c r="D20" s="11">
        <f t="shared" si="2"/>
        <v>0.74</v>
      </c>
      <c r="E20" s="19">
        <f t="shared" ref="E20:M20" si="4">(($D$20*$F$9*(1-$F$10))-$F$8-$F$11)-((E17*$L$9*(1-$L$10))-$L$8-$L$11)</f>
        <v>-176.39999999999998</v>
      </c>
      <c r="F20" s="12">
        <f t="shared" si="4"/>
        <v>-209.39999999999998</v>
      </c>
      <c r="G20" s="12">
        <f t="shared" si="4"/>
        <v>-242.39999999999998</v>
      </c>
      <c r="H20" s="12">
        <f t="shared" si="4"/>
        <v>-275.39999999999998</v>
      </c>
      <c r="I20" s="12">
        <f t="shared" si="4"/>
        <v>-308.39999999999998</v>
      </c>
      <c r="J20" s="12">
        <f t="shared" si="4"/>
        <v>-341.4</v>
      </c>
      <c r="K20" s="12">
        <f t="shared" si="4"/>
        <v>-374.4</v>
      </c>
      <c r="L20" s="12">
        <f t="shared" si="4"/>
        <v>-407.4</v>
      </c>
      <c r="M20" s="20">
        <f t="shared" si="4"/>
        <v>-440.4</v>
      </c>
      <c r="N20" s="5"/>
      <c r="O20" s="28"/>
      <c r="Q20" s="34"/>
    </row>
    <row r="21" spans="1:17" x14ac:dyDescent="0.3">
      <c r="A21" s="32"/>
      <c r="C21" s="27"/>
      <c r="D21" s="11">
        <f t="shared" si="2"/>
        <v>0.76</v>
      </c>
      <c r="E21" s="19">
        <f t="shared" ref="E21:M21" si="5">(($D$21*$F$9*(1-$F$10))-$F$8-$F$11)-((E17*$L$9*(1-$L$10))-$L$8-$L$11)</f>
        <v>-159.59999999999991</v>
      </c>
      <c r="F21" s="12">
        <f t="shared" si="5"/>
        <v>-192.59999999999991</v>
      </c>
      <c r="G21" s="12">
        <f t="shared" si="5"/>
        <v>-225.59999999999991</v>
      </c>
      <c r="H21" s="12">
        <f t="shared" si="5"/>
        <v>-258.59999999999991</v>
      </c>
      <c r="I21" s="12">
        <f t="shared" si="5"/>
        <v>-291.59999999999991</v>
      </c>
      <c r="J21" s="12">
        <f t="shared" si="5"/>
        <v>-324.59999999999991</v>
      </c>
      <c r="K21" s="12">
        <f t="shared" si="5"/>
        <v>-357.59999999999991</v>
      </c>
      <c r="L21" s="12">
        <f t="shared" si="5"/>
        <v>-390.59999999999991</v>
      </c>
      <c r="M21" s="20">
        <f t="shared" si="5"/>
        <v>-423.59999999999991</v>
      </c>
      <c r="N21" s="5"/>
      <c r="O21" s="28"/>
      <c r="Q21" s="34"/>
    </row>
    <row r="22" spans="1:17" x14ac:dyDescent="0.3">
      <c r="A22" s="32"/>
      <c r="C22" s="27"/>
      <c r="D22" s="11">
        <f t="shared" si="2"/>
        <v>0.78</v>
      </c>
      <c r="E22" s="19">
        <f t="shared" ref="E22:M22" si="6">(($D$22*$F$9*(1-$F$10))-$F$8-$F$11)-((E17*$L$9*(1-$L$10))-$L$8-$L$11)</f>
        <v>-142.79999999999995</v>
      </c>
      <c r="F22" s="12">
        <f t="shared" si="6"/>
        <v>-175.79999999999995</v>
      </c>
      <c r="G22" s="12">
        <f t="shared" si="6"/>
        <v>-208.79999999999995</v>
      </c>
      <c r="H22" s="12">
        <f t="shared" si="6"/>
        <v>-241.79999999999995</v>
      </c>
      <c r="I22" s="12">
        <f t="shared" si="6"/>
        <v>-274.79999999999995</v>
      </c>
      <c r="J22" s="12">
        <f t="shared" si="6"/>
        <v>-307.79999999999995</v>
      </c>
      <c r="K22" s="12">
        <f t="shared" si="6"/>
        <v>-340.79999999999995</v>
      </c>
      <c r="L22" s="12">
        <f t="shared" si="6"/>
        <v>-373.79999999999995</v>
      </c>
      <c r="M22" s="20">
        <f t="shared" si="6"/>
        <v>-406.79999999999995</v>
      </c>
      <c r="N22" s="5"/>
      <c r="O22" s="28"/>
      <c r="Q22" s="34"/>
    </row>
    <row r="23" spans="1:17" x14ac:dyDescent="0.3">
      <c r="A23" s="32"/>
      <c r="C23" s="27"/>
      <c r="D23" s="11">
        <f t="shared" si="2"/>
        <v>0.8</v>
      </c>
      <c r="E23" s="19">
        <f t="shared" ref="E23:M23" si="7">(($D$23*$F$9*(1-$F$10))-$F$8-$F$11)-((E17*$L$9*(1-$L$10))-$L$8-$L$11)</f>
        <v>-126</v>
      </c>
      <c r="F23" s="12">
        <f t="shared" si="7"/>
        <v>-159</v>
      </c>
      <c r="G23" s="12">
        <f t="shared" si="7"/>
        <v>-192</v>
      </c>
      <c r="H23" s="12">
        <f t="shared" si="7"/>
        <v>-225</v>
      </c>
      <c r="I23" s="12">
        <f t="shared" si="7"/>
        <v>-258</v>
      </c>
      <c r="J23" s="12">
        <f t="shared" si="7"/>
        <v>-291</v>
      </c>
      <c r="K23" s="12">
        <f t="shared" si="7"/>
        <v>-324</v>
      </c>
      <c r="L23" s="12">
        <f t="shared" si="7"/>
        <v>-357</v>
      </c>
      <c r="M23" s="20">
        <f t="shared" si="7"/>
        <v>-390</v>
      </c>
      <c r="N23" s="5"/>
      <c r="O23" s="28"/>
      <c r="Q23" s="34"/>
    </row>
    <row r="24" spans="1:17" x14ac:dyDescent="0.3">
      <c r="A24" s="32"/>
      <c r="C24" s="27"/>
      <c r="D24" s="11">
        <f t="shared" si="2"/>
        <v>0.82000000000000006</v>
      </c>
      <c r="E24" s="19">
        <f t="shared" ref="E24:M24" si="8">(($D$24*$F$9*(1-$F$10))-$F$8-$F$11)-((E17*$L$9*(1-$L$10))-$L$8-$L$11)</f>
        <v>-109.19999999999982</v>
      </c>
      <c r="F24" s="12">
        <f t="shared" si="8"/>
        <v>-142.19999999999982</v>
      </c>
      <c r="G24" s="12">
        <f t="shared" si="8"/>
        <v>-175.19999999999982</v>
      </c>
      <c r="H24" s="12">
        <f t="shared" si="8"/>
        <v>-208.19999999999982</v>
      </c>
      <c r="I24" s="12">
        <f t="shared" si="8"/>
        <v>-241.19999999999982</v>
      </c>
      <c r="J24" s="12">
        <f t="shared" si="8"/>
        <v>-274.19999999999982</v>
      </c>
      <c r="K24" s="12">
        <f t="shared" si="8"/>
        <v>-307.19999999999982</v>
      </c>
      <c r="L24" s="12">
        <f t="shared" si="8"/>
        <v>-340.19999999999982</v>
      </c>
      <c r="M24" s="20">
        <f t="shared" si="8"/>
        <v>-373.19999999999982</v>
      </c>
      <c r="N24" s="5"/>
      <c r="O24" s="28"/>
      <c r="Q24" s="34"/>
    </row>
    <row r="25" spans="1:17" x14ac:dyDescent="0.3">
      <c r="A25" s="32"/>
      <c r="C25" s="27"/>
      <c r="D25" s="11">
        <f t="shared" si="2"/>
        <v>0.84000000000000008</v>
      </c>
      <c r="E25" s="19">
        <f t="shared" ref="E25:M25" si="9">(($D$25*$F$9*(1-$F$10))-$F$8-$F$11)-((E17*$L$9*(1-$L$10))-$L$8-$L$11)</f>
        <v>-92.399999999999864</v>
      </c>
      <c r="F25" s="12">
        <f t="shared" si="9"/>
        <v>-125.39999999999986</v>
      </c>
      <c r="G25" s="12">
        <f t="shared" si="9"/>
        <v>-158.39999999999986</v>
      </c>
      <c r="H25" s="12">
        <f t="shared" si="9"/>
        <v>-191.39999999999986</v>
      </c>
      <c r="I25" s="12">
        <f t="shared" si="9"/>
        <v>-224.39999999999986</v>
      </c>
      <c r="J25" s="12">
        <f t="shared" si="9"/>
        <v>-257.39999999999986</v>
      </c>
      <c r="K25" s="12">
        <f t="shared" si="9"/>
        <v>-290.39999999999986</v>
      </c>
      <c r="L25" s="12">
        <f t="shared" si="9"/>
        <v>-323.39999999999986</v>
      </c>
      <c r="M25" s="20">
        <f t="shared" si="9"/>
        <v>-356.39999999999986</v>
      </c>
      <c r="N25" s="5"/>
      <c r="O25" s="28"/>
      <c r="Q25" s="34"/>
    </row>
    <row r="26" spans="1:17" x14ac:dyDescent="0.3">
      <c r="A26" s="32"/>
      <c r="C26" s="27"/>
      <c r="D26" s="11">
        <f t="shared" si="2"/>
        <v>0.8600000000000001</v>
      </c>
      <c r="E26" s="19">
        <f t="shared" ref="E26:M26" si="10">(($D$26*$F$9*(1-$F$10))-$F$8-$F$11)-((E17*$L$9*(1-$L$10))-$L$8-$L$11)</f>
        <v>-75.599999999999909</v>
      </c>
      <c r="F26" s="12">
        <f t="shared" si="10"/>
        <v>-108.59999999999991</v>
      </c>
      <c r="G26" s="12">
        <f t="shared" si="10"/>
        <v>-141.59999999999991</v>
      </c>
      <c r="H26" s="12">
        <f t="shared" si="10"/>
        <v>-174.59999999999991</v>
      </c>
      <c r="I26" s="12">
        <f t="shared" si="10"/>
        <v>-207.59999999999991</v>
      </c>
      <c r="J26" s="12">
        <f t="shared" si="10"/>
        <v>-240.59999999999991</v>
      </c>
      <c r="K26" s="12">
        <f t="shared" si="10"/>
        <v>-273.59999999999991</v>
      </c>
      <c r="L26" s="12">
        <f t="shared" si="10"/>
        <v>-306.59999999999991</v>
      </c>
      <c r="M26" s="20">
        <f t="shared" si="10"/>
        <v>-339.59999999999991</v>
      </c>
      <c r="N26" s="5"/>
      <c r="O26" s="28"/>
      <c r="Q26" s="34"/>
    </row>
    <row r="27" spans="1:17" x14ac:dyDescent="0.3">
      <c r="A27" s="32"/>
      <c r="C27" s="27"/>
      <c r="D27" s="11">
        <f t="shared" si="2"/>
        <v>0.88000000000000012</v>
      </c>
      <c r="E27" s="19">
        <f t="shared" ref="E27:M27" si="11">(($D$27*$F$9*(1-$F$10))-$F$8-$F$11)-((E17*$L$9*(1-$L$10))-$L$8-$L$11)</f>
        <v>-58.799999999999841</v>
      </c>
      <c r="F27" s="12">
        <f t="shared" si="11"/>
        <v>-91.799999999999841</v>
      </c>
      <c r="G27" s="12">
        <f t="shared" si="11"/>
        <v>-124.79999999999984</v>
      </c>
      <c r="H27" s="12">
        <f t="shared" si="11"/>
        <v>-157.79999999999984</v>
      </c>
      <c r="I27" s="12">
        <f t="shared" si="11"/>
        <v>-190.79999999999984</v>
      </c>
      <c r="J27" s="12">
        <f t="shared" si="11"/>
        <v>-223.79999999999984</v>
      </c>
      <c r="K27" s="12">
        <f t="shared" si="11"/>
        <v>-256.79999999999984</v>
      </c>
      <c r="L27" s="12">
        <f t="shared" si="11"/>
        <v>-289.79999999999984</v>
      </c>
      <c r="M27" s="20">
        <f t="shared" si="11"/>
        <v>-322.79999999999984</v>
      </c>
      <c r="N27" s="5"/>
      <c r="O27" s="28"/>
      <c r="Q27" s="34"/>
    </row>
    <row r="28" spans="1:17" x14ac:dyDescent="0.3">
      <c r="A28" s="32"/>
      <c r="C28" s="27"/>
      <c r="D28" s="11">
        <f t="shared" si="2"/>
        <v>0.90000000000000013</v>
      </c>
      <c r="E28" s="19">
        <f t="shared" ref="E28:M28" si="12">(($D$28*$F$9*(1-$F$10))-$F$8-$F$11)-((E17*$L$9*(1-$L$10))-$L$8-$L$11)</f>
        <v>-41.999999999999886</v>
      </c>
      <c r="F28" s="12">
        <f t="shared" si="12"/>
        <v>-74.999999999999886</v>
      </c>
      <c r="G28" s="12">
        <f t="shared" si="12"/>
        <v>-107.99999999999989</v>
      </c>
      <c r="H28" s="12">
        <f t="shared" si="12"/>
        <v>-140.99999999999989</v>
      </c>
      <c r="I28" s="12">
        <f t="shared" si="12"/>
        <v>-173.99999999999989</v>
      </c>
      <c r="J28" s="12">
        <f t="shared" si="12"/>
        <v>-206.99999999999989</v>
      </c>
      <c r="K28" s="12">
        <f t="shared" si="12"/>
        <v>-239.99999999999989</v>
      </c>
      <c r="L28" s="12">
        <f t="shared" si="12"/>
        <v>-272.99999999999989</v>
      </c>
      <c r="M28" s="20">
        <f t="shared" si="12"/>
        <v>-305.99999999999989</v>
      </c>
      <c r="N28" s="5"/>
      <c r="O28" s="28"/>
      <c r="Q28" s="34"/>
    </row>
    <row r="29" spans="1:17" x14ac:dyDescent="0.3">
      <c r="A29" s="32"/>
      <c r="C29" s="27"/>
      <c r="D29" s="11">
        <f t="shared" si="2"/>
        <v>0.92000000000000015</v>
      </c>
      <c r="E29" s="19">
        <f t="shared" ref="E29:M29" si="13">(($D$29*$F$9*(1-$F$10))-$F$8-$F$11)-((E17*$L$9*(1-$L$10))-$L$8-$L$11)</f>
        <v>-25.199999999999818</v>
      </c>
      <c r="F29" s="12">
        <f t="shared" si="13"/>
        <v>-58.199999999999818</v>
      </c>
      <c r="G29" s="12">
        <f t="shared" si="13"/>
        <v>-91.199999999999818</v>
      </c>
      <c r="H29" s="12">
        <f t="shared" si="13"/>
        <v>-124.19999999999982</v>
      </c>
      <c r="I29" s="12">
        <f t="shared" si="13"/>
        <v>-157.19999999999982</v>
      </c>
      <c r="J29" s="12">
        <f t="shared" si="13"/>
        <v>-190.19999999999982</v>
      </c>
      <c r="K29" s="12">
        <f t="shared" si="13"/>
        <v>-223.19999999999982</v>
      </c>
      <c r="L29" s="12">
        <f t="shared" si="13"/>
        <v>-256.19999999999982</v>
      </c>
      <c r="M29" s="20">
        <f t="shared" si="13"/>
        <v>-289.19999999999982</v>
      </c>
      <c r="N29" s="5"/>
      <c r="O29" s="28"/>
      <c r="Q29" s="34"/>
    </row>
    <row r="30" spans="1:17" x14ac:dyDescent="0.3">
      <c r="A30" s="32"/>
      <c r="C30" s="27"/>
      <c r="D30" s="11">
        <f t="shared" si="2"/>
        <v>0.94000000000000017</v>
      </c>
      <c r="E30" s="19">
        <f t="shared" ref="E30:M30" si="14">(($D$30*$F$9*(1-$F$10))-$F$8-$F$11)-((E17*$L$9*(1-$L$10))-$L$8-$L$11)</f>
        <v>-8.3999999999997499</v>
      </c>
      <c r="F30" s="12">
        <f t="shared" si="14"/>
        <v>-41.39999999999975</v>
      </c>
      <c r="G30" s="12">
        <f t="shared" si="14"/>
        <v>-74.39999999999975</v>
      </c>
      <c r="H30" s="12">
        <f t="shared" si="14"/>
        <v>-107.39999999999975</v>
      </c>
      <c r="I30" s="12">
        <f t="shared" si="14"/>
        <v>-140.39999999999975</v>
      </c>
      <c r="J30" s="12">
        <f t="shared" si="14"/>
        <v>-173.39999999999975</v>
      </c>
      <c r="K30" s="12">
        <f t="shared" si="14"/>
        <v>-206.39999999999975</v>
      </c>
      <c r="L30" s="12">
        <f t="shared" si="14"/>
        <v>-239.39999999999975</v>
      </c>
      <c r="M30" s="20">
        <f t="shared" si="14"/>
        <v>-272.39999999999975</v>
      </c>
      <c r="N30" s="5"/>
      <c r="O30" s="28"/>
      <c r="Q30" s="34"/>
    </row>
    <row r="31" spans="1:17" x14ac:dyDescent="0.3">
      <c r="A31" s="32"/>
      <c r="C31" s="27"/>
      <c r="D31" s="11">
        <f t="shared" si="2"/>
        <v>0.96000000000000019</v>
      </c>
      <c r="E31" s="19">
        <f t="shared" ref="E31:M31" si="15">(($D$31*$F$9*(1-$F$10))-$F$8-$F$11)-((E17*$L$9*(1-$L$10))-$L$8-$L$11)</f>
        <v>8.4000000000002046</v>
      </c>
      <c r="F31" s="12">
        <f t="shared" si="15"/>
        <v>-24.599999999999795</v>
      </c>
      <c r="G31" s="12">
        <f t="shared" si="15"/>
        <v>-57.599999999999795</v>
      </c>
      <c r="H31" s="12">
        <f t="shared" si="15"/>
        <v>-90.599999999999795</v>
      </c>
      <c r="I31" s="12">
        <f t="shared" si="15"/>
        <v>-123.5999999999998</v>
      </c>
      <c r="J31" s="12">
        <f t="shared" si="15"/>
        <v>-156.5999999999998</v>
      </c>
      <c r="K31" s="12">
        <f t="shared" si="15"/>
        <v>-189.5999999999998</v>
      </c>
      <c r="L31" s="12">
        <f t="shared" si="15"/>
        <v>-222.5999999999998</v>
      </c>
      <c r="M31" s="20">
        <f t="shared" si="15"/>
        <v>-255.5999999999998</v>
      </c>
      <c r="N31" s="5"/>
      <c r="O31" s="28"/>
      <c r="Q31" s="34"/>
    </row>
    <row r="32" spans="1:17" x14ac:dyDescent="0.3">
      <c r="A32" s="32"/>
      <c r="C32" s="27"/>
      <c r="D32" s="11">
        <f t="shared" si="2"/>
        <v>0.9800000000000002</v>
      </c>
      <c r="E32" s="19">
        <f t="shared" ref="E32:M32" si="16">(($D$32*$F$9*(1-$F$10))-$F$8-$F$11)-((E17*$L$9*(1-$L$10))-$L$8-$L$11)</f>
        <v>25.200000000000273</v>
      </c>
      <c r="F32" s="12">
        <f t="shared" si="16"/>
        <v>-7.7999999999997272</v>
      </c>
      <c r="G32" s="12">
        <f t="shared" si="16"/>
        <v>-40.799999999999727</v>
      </c>
      <c r="H32" s="12">
        <f t="shared" si="16"/>
        <v>-73.799999999999727</v>
      </c>
      <c r="I32" s="12">
        <f t="shared" si="16"/>
        <v>-106.79999999999973</v>
      </c>
      <c r="J32" s="12">
        <f t="shared" si="16"/>
        <v>-139.79999999999973</v>
      </c>
      <c r="K32" s="12">
        <f t="shared" si="16"/>
        <v>-172.79999999999973</v>
      </c>
      <c r="L32" s="12">
        <f t="shared" si="16"/>
        <v>-205.79999999999973</v>
      </c>
      <c r="M32" s="20">
        <f t="shared" si="16"/>
        <v>-238.79999999999973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1.0000000000000002</v>
      </c>
      <c r="E33" s="21">
        <f t="shared" ref="E33:M33" si="17">(($D$33*$F$9*(1-$F$10))-$F$8-$F$11)-((E17*$L$9*(1-$L$10))-$L$8-$L$11)</f>
        <v>42.000000000000227</v>
      </c>
      <c r="F33" s="22">
        <f t="shared" si="17"/>
        <v>9.0000000000002274</v>
      </c>
      <c r="G33" s="22">
        <f t="shared" si="17"/>
        <v>-23.999999999999773</v>
      </c>
      <c r="H33" s="22">
        <f t="shared" si="17"/>
        <v>-56.999999999999773</v>
      </c>
      <c r="I33" s="22">
        <f t="shared" si="17"/>
        <v>-89.999999999999773</v>
      </c>
      <c r="J33" s="22">
        <f t="shared" si="17"/>
        <v>-122.99999999999977</v>
      </c>
      <c r="K33" s="22">
        <f t="shared" si="17"/>
        <v>-155.99999999999977</v>
      </c>
      <c r="L33" s="22">
        <f t="shared" si="17"/>
        <v>-188.99999999999977</v>
      </c>
      <c r="M33" s="23">
        <f t="shared" si="17"/>
        <v>-221.99999999999977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134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33" priority="37" operator="greaterThan">
      <formula>0</formula>
    </cfRule>
    <cfRule type="cellIs" dxfId="132" priority="39" operator="greaterThan">
      <formula>0</formula>
    </cfRule>
  </conditionalFormatting>
  <conditionalFormatting sqref="E18:M33">
    <cfRule type="cellIs" dxfId="131" priority="35" operator="greaterThan">
      <formula>0</formula>
    </cfRule>
  </conditionalFormatting>
  <conditionalFormatting sqref="F18">
    <cfRule type="cellIs" dxfId="130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29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28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27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6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25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24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23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22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21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20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19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18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17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6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15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4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21</v>
      </c>
      <c r="Q3" s="34"/>
    </row>
    <row r="4" spans="1:39" x14ac:dyDescent="0.3">
      <c r="A4" s="32"/>
      <c r="C4" s="2" t="s">
        <v>22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6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13</v>
      </c>
      <c r="M7" s="5" t="s">
        <v>33</v>
      </c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826</v>
      </c>
      <c r="G8" s="5" t="s">
        <v>5</v>
      </c>
      <c r="H8" s="5"/>
      <c r="I8" s="5"/>
      <c r="J8" s="5"/>
      <c r="K8" s="7" t="s">
        <v>7</v>
      </c>
      <c r="L8" s="38">
        <v>499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36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1000</v>
      </c>
      <c r="F17" s="41">
        <f t="shared" ref="F17:M17" si="0">E17+50</f>
        <v>1050</v>
      </c>
      <c r="G17" s="41">
        <f t="shared" si="0"/>
        <v>1100</v>
      </c>
      <c r="H17" s="41">
        <f t="shared" si="0"/>
        <v>1150</v>
      </c>
      <c r="I17" s="41">
        <f t="shared" si="0"/>
        <v>1200</v>
      </c>
      <c r="J17" s="41">
        <f t="shared" si="0"/>
        <v>1250</v>
      </c>
      <c r="K17" s="41">
        <f t="shared" si="0"/>
        <v>1300</v>
      </c>
      <c r="L17" s="41">
        <f t="shared" si="0"/>
        <v>1350</v>
      </c>
      <c r="M17" s="41">
        <f t="shared" si="0"/>
        <v>1400</v>
      </c>
      <c r="N17" s="14"/>
      <c r="O17" s="28"/>
      <c r="Q17" s="34"/>
    </row>
    <row r="18" spans="1:17" x14ac:dyDescent="0.3">
      <c r="A18" s="32"/>
      <c r="C18" s="27"/>
      <c r="D18" s="10">
        <v>0.7</v>
      </c>
      <c r="E18" s="16">
        <f t="shared" ref="E18:M18" si="1">(($D$18*E17*(1-$F$10))-$F$8-$F$11)-(($L$7*$L$9*(1-$L$10))-$L$8-$L$11)</f>
        <v>-287</v>
      </c>
      <c r="F18" s="17">
        <f t="shared" si="1"/>
        <v>-259</v>
      </c>
      <c r="G18" s="17">
        <f t="shared" si="1"/>
        <v>-231</v>
      </c>
      <c r="H18" s="17">
        <f t="shared" si="1"/>
        <v>-203</v>
      </c>
      <c r="I18" s="17">
        <f t="shared" si="1"/>
        <v>-175</v>
      </c>
      <c r="J18" s="17">
        <f t="shared" si="1"/>
        <v>-147</v>
      </c>
      <c r="K18" s="17">
        <f t="shared" si="1"/>
        <v>-119</v>
      </c>
      <c r="L18" s="17">
        <f t="shared" si="1"/>
        <v>-91</v>
      </c>
      <c r="M18" s="18">
        <f t="shared" si="1"/>
        <v>-63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0.72</v>
      </c>
      <c r="E19" s="19">
        <f t="shared" ref="E19:M19" si="3">(($D$19*E17*(1-$F$10))-$F$8-$F$11)-(($L$7*$L$9*(1-$L$10))-$L$8-$L$11)</f>
        <v>-271</v>
      </c>
      <c r="F19" s="12">
        <f t="shared" si="3"/>
        <v>-242.19999999999993</v>
      </c>
      <c r="G19" s="12">
        <f t="shared" si="3"/>
        <v>-213.39999999999998</v>
      </c>
      <c r="H19" s="12">
        <f t="shared" si="3"/>
        <v>-184.59999999999991</v>
      </c>
      <c r="I19" s="12">
        <f t="shared" si="3"/>
        <v>-155.79999999999995</v>
      </c>
      <c r="J19" s="12">
        <f t="shared" si="3"/>
        <v>-127</v>
      </c>
      <c r="K19" s="12">
        <f t="shared" si="3"/>
        <v>-98.199999999999932</v>
      </c>
      <c r="L19" s="12">
        <f t="shared" si="3"/>
        <v>-69.399999999999977</v>
      </c>
      <c r="M19" s="20">
        <f t="shared" si="3"/>
        <v>-40.599999999999909</v>
      </c>
      <c r="N19" s="5"/>
      <c r="O19" s="28"/>
      <c r="Q19" s="34"/>
    </row>
    <row r="20" spans="1:17" x14ac:dyDescent="0.3">
      <c r="A20" s="32"/>
      <c r="C20" s="27"/>
      <c r="D20" s="11">
        <f t="shared" si="2"/>
        <v>0.74</v>
      </c>
      <c r="E20" s="19">
        <f t="shared" ref="E20:M20" si="4">(($D$20*E17*(1-$F$10))-$F$8-$F$11)-(($L$7*$L$9*(1-$L$10))-$L$8-$L$11)</f>
        <v>-255</v>
      </c>
      <c r="F20" s="12">
        <f t="shared" si="4"/>
        <v>-225.39999999999998</v>
      </c>
      <c r="G20" s="12">
        <f t="shared" si="4"/>
        <v>-195.79999999999995</v>
      </c>
      <c r="H20" s="12">
        <f t="shared" si="4"/>
        <v>-166.19999999999993</v>
      </c>
      <c r="I20" s="12">
        <f t="shared" si="4"/>
        <v>-136.59999999999991</v>
      </c>
      <c r="J20" s="12">
        <f t="shared" si="4"/>
        <v>-107</v>
      </c>
      <c r="K20" s="12">
        <f t="shared" si="4"/>
        <v>-77.399999999999977</v>
      </c>
      <c r="L20" s="12">
        <f t="shared" si="4"/>
        <v>-47.799999999999955</v>
      </c>
      <c r="M20" s="20">
        <f t="shared" si="4"/>
        <v>-18.199999999999932</v>
      </c>
      <c r="N20" s="5"/>
      <c r="O20" s="28"/>
      <c r="Q20" s="34"/>
    </row>
    <row r="21" spans="1:17" x14ac:dyDescent="0.3">
      <c r="A21" s="32"/>
      <c r="C21" s="27"/>
      <c r="D21" s="11">
        <f t="shared" si="2"/>
        <v>0.76</v>
      </c>
      <c r="E21" s="19">
        <f t="shared" ref="E21:M21" si="5">(($D$21*E17*(1-$F$10))-$F$8-$F$11)-(($L$7*$L$9*(1-$L$10))-$L$8-$L$11)</f>
        <v>-239</v>
      </c>
      <c r="F21" s="12">
        <f t="shared" si="5"/>
        <v>-208.59999999999991</v>
      </c>
      <c r="G21" s="12">
        <f t="shared" si="5"/>
        <v>-178.19999999999993</v>
      </c>
      <c r="H21" s="12">
        <f t="shared" si="5"/>
        <v>-147.79999999999995</v>
      </c>
      <c r="I21" s="12">
        <f t="shared" si="5"/>
        <v>-117.39999999999998</v>
      </c>
      <c r="J21" s="12">
        <f t="shared" si="5"/>
        <v>-87</v>
      </c>
      <c r="K21" s="12">
        <f t="shared" si="5"/>
        <v>-56.599999999999909</v>
      </c>
      <c r="L21" s="12">
        <f t="shared" si="5"/>
        <v>-26.199999999999932</v>
      </c>
      <c r="M21" s="20">
        <f t="shared" si="5"/>
        <v>4.2000000000000455</v>
      </c>
      <c r="N21" s="5"/>
      <c r="O21" s="28"/>
      <c r="Q21" s="34"/>
    </row>
    <row r="22" spans="1:17" x14ac:dyDescent="0.3">
      <c r="A22" s="32"/>
      <c r="C22" s="27"/>
      <c r="D22" s="11">
        <f t="shared" si="2"/>
        <v>0.78</v>
      </c>
      <c r="E22" s="19">
        <f t="shared" ref="E22:M22" si="6">(($D$22*E17*(1-$F$10))-$F$8-$F$11)-(($L$7*$L$9*(1-$L$10))-$L$8-$L$11)</f>
        <v>-223</v>
      </c>
      <c r="F22" s="12">
        <f t="shared" si="6"/>
        <v>-191.79999999999995</v>
      </c>
      <c r="G22" s="12">
        <f t="shared" si="6"/>
        <v>-160.59999999999991</v>
      </c>
      <c r="H22" s="12">
        <f t="shared" si="6"/>
        <v>-129.39999999999998</v>
      </c>
      <c r="I22" s="12">
        <f t="shared" si="6"/>
        <v>-98.199999999999932</v>
      </c>
      <c r="J22" s="12">
        <f t="shared" si="6"/>
        <v>-67</v>
      </c>
      <c r="K22" s="12">
        <f t="shared" si="6"/>
        <v>-35.799999999999955</v>
      </c>
      <c r="L22" s="12">
        <f t="shared" si="6"/>
        <v>-4.5999999999999091</v>
      </c>
      <c r="M22" s="20">
        <f t="shared" si="6"/>
        <v>26.600000000000023</v>
      </c>
      <c r="N22" s="5"/>
      <c r="O22" s="28"/>
      <c r="Q22" s="34"/>
    </row>
    <row r="23" spans="1:17" x14ac:dyDescent="0.3">
      <c r="A23" s="32"/>
      <c r="C23" s="27"/>
      <c r="D23" s="11">
        <f t="shared" si="2"/>
        <v>0.8</v>
      </c>
      <c r="E23" s="19">
        <f t="shared" ref="E23:M23" si="7">(($D$23*E17*(1-$F$10))-$F$8-$F$11)-(($L$7*$L$9*(1-$L$10))-$L$8-$L$11)</f>
        <v>-207</v>
      </c>
      <c r="F23" s="12">
        <f t="shared" si="7"/>
        <v>-175</v>
      </c>
      <c r="G23" s="12">
        <f t="shared" si="7"/>
        <v>-143</v>
      </c>
      <c r="H23" s="12">
        <f t="shared" si="7"/>
        <v>-111</v>
      </c>
      <c r="I23" s="12">
        <f t="shared" si="7"/>
        <v>-79</v>
      </c>
      <c r="J23" s="12">
        <f t="shared" si="7"/>
        <v>-47</v>
      </c>
      <c r="K23" s="12">
        <f t="shared" si="7"/>
        <v>-15</v>
      </c>
      <c r="L23" s="12">
        <f t="shared" si="7"/>
        <v>17</v>
      </c>
      <c r="M23" s="20">
        <f t="shared" si="7"/>
        <v>49</v>
      </c>
      <c r="N23" s="5"/>
      <c r="O23" s="28"/>
      <c r="Q23" s="34"/>
    </row>
    <row r="24" spans="1:17" x14ac:dyDescent="0.3">
      <c r="A24" s="32"/>
      <c r="C24" s="27"/>
      <c r="D24" s="11">
        <f t="shared" si="2"/>
        <v>0.82000000000000006</v>
      </c>
      <c r="E24" s="19">
        <f t="shared" ref="E24:M24" si="8">(($D$24*E17*(1-$F$10))-$F$8-$F$11)-(($L$7*$L$9*(1-$L$10))-$L$8-$L$11)</f>
        <v>-190.99999999999989</v>
      </c>
      <c r="F24" s="12">
        <f t="shared" si="8"/>
        <v>-158.19999999999982</v>
      </c>
      <c r="G24" s="12">
        <f t="shared" si="8"/>
        <v>-125.39999999999986</v>
      </c>
      <c r="H24" s="12">
        <f t="shared" si="8"/>
        <v>-92.599999999999909</v>
      </c>
      <c r="I24" s="12">
        <f t="shared" si="8"/>
        <v>-59.799999999999841</v>
      </c>
      <c r="J24" s="12">
        <f t="shared" si="8"/>
        <v>-27</v>
      </c>
      <c r="K24" s="12">
        <f t="shared" si="8"/>
        <v>5.8000000000000682</v>
      </c>
      <c r="L24" s="12">
        <f t="shared" si="8"/>
        <v>38.600000000000023</v>
      </c>
      <c r="M24" s="20">
        <f t="shared" si="8"/>
        <v>71.400000000000091</v>
      </c>
      <c r="N24" s="5"/>
      <c r="O24" s="28"/>
      <c r="Q24" s="34"/>
    </row>
    <row r="25" spans="1:17" x14ac:dyDescent="0.3">
      <c r="A25" s="32"/>
      <c r="C25" s="27"/>
      <c r="D25" s="11">
        <f t="shared" si="2"/>
        <v>0.84000000000000008</v>
      </c>
      <c r="E25" s="19">
        <f t="shared" ref="E25:M25" si="9">(($D$25*E17*(1-$F$10))-$F$8-$F$11)-(($L$7*$L$9*(1-$L$10))-$L$8-$L$11)</f>
        <v>-174.99999999999989</v>
      </c>
      <c r="F25" s="12">
        <f t="shared" si="9"/>
        <v>-141.39999999999986</v>
      </c>
      <c r="G25" s="12">
        <f t="shared" si="9"/>
        <v>-107.79999999999984</v>
      </c>
      <c r="H25" s="12">
        <f t="shared" si="9"/>
        <v>-74.199999999999818</v>
      </c>
      <c r="I25" s="12">
        <f t="shared" si="9"/>
        <v>-40.599999999999909</v>
      </c>
      <c r="J25" s="12">
        <f t="shared" si="9"/>
        <v>-7</v>
      </c>
      <c r="K25" s="12">
        <f t="shared" si="9"/>
        <v>26.600000000000023</v>
      </c>
      <c r="L25" s="12">
        <f t="shared" si="9"/>
        <v>60.200000000000045</v>
      </c>
      <c r="M25" s="20">
        <f t="shared" si="9"/>
        <v>93.800000000000068</v>
      </c>
      <c r="N25" s="5"/>
      <c r="O25" s="28"/>
      <c r="Q25" s="34"/>
    </row>
    <row r="26" spans="1:17" x14ac:dyDescent="0.3">
      <c r="A26" s="32"/>
      <c r="C26" s="27"/>
      <c r="D26" s="11">
        <f t="shared" si="2"/>
        <v>0.8600000000000001</v>
      </c>
      <c r="E26" s="19">
        <f t="shared" ref="E26:M26" si="10">(($D$26*E17*(1-$F$10))-$F$8-$F$11)-(($L$7*$L$9*(1-$L$10))-$L$8-$L$11)</f>
        <v>-158.99999999999989</v>
      </c>
      <c r="F26" s="12">
        <f t="shared" si="10"/>
        <v>-124.59999999999991</v>
      </c>
      <c r="G26" s="12">
        <f t="shared" si="10"/>
        <v>-90.199999999999818</v>
      </c>
      <c r="H26" s="12">
        <f t="shared" si="10"/>
        <v>-55.799999999999841</v>
      </c>
      <c r="I26" s="12">
        <f t="shared" si="10"/>
        <v>-21.39999999999975</v>
      </c>
      <c r="J26" s="12">
        <f t="shared" si="10"/>
        <v>13.000000000000227</v>
      </c>
      <c r="K26" s="12">
        <f t="shared" si="10"/>
        <v>47.400000000000205</v>
      </c>
      <c r="L26" s="12">
        <f t="shared" si="10"/>
        <v>81.800000000000182</v>
      </c>
      <c r="M26" s="20">
        <f t="shared" si="10"/>
        <v>116.20000000000027</v>
      </c>
      <c r="N26" s="5"/>
      <c r="O26" s="28"/>
      <c r="Q26" s="34"/>
    </row>
    <row r="27" spans="1:17" x14ac:dyDescent="0.3">
      <c r="A27" s="32"/>
      <c r="C27" s="27"/>
      <c r="D27" s="11">
        <f t="shared" si="2"/>
        <v>0.88000000000000012</v>
      </c>
      <c r="E27" s="19">
        <f t="shared" ref="E27:M27" si="11">(($D$27*E17*(1-$F$10))-$F$8-$F$11)-(($L$7*$L$9*(1-$L$10))-$L$8-$L$11)</f>
        <v>-142.99999999999989</v>
      </c>
      <c r="F27" s="12">
        <f t="shared" si="11"/>
        <v>-107.79999999999984</v>
      </c>
      <c r="G27" s="12">
        <f t="shared" si="11"/>
        <v>-72.599999999999909</v>
      </c>
      <c r="H27" s="12">
        <f t="shared" si="11"/>
        <v>-37.399999999999864</v>
      </c>
      <c r="I27" s="12">
        <f t="shared" si="11"/>
        <v>-2.1999999999998181</v>
      </c>
      <c r="J27" s="12">
        <f t="shared" si="11"/>
        <v>33.000000000000227</v>
      </c>
      <c r="K27" s="12">
        <f t="shared" si="11"/>
        <v>68.200000000000273</v>
      </c>
      <c r="L27" s="12">
        <f t="shared" si="11"/>
        <v>103.4000000000002</v>
      </c>
      <c r="M27" s="20">
        <f t="shared" si="11"/>
        <v>138.60000000000025</v>
      </c>
      <c r="N27" s="5"/>
      <c r="O27" s="28"/>
      <c r="Q27" s="34"/>
    </row>
    <row r="28" spans="1:17" x14ac:dyDescent="0.3">
      <c r="A28" s="32"/>
      <c r="C28" s="27"/>
      <c r="D28" s="11">
        <f t="shared" si="2"/>
        <v>0.90000000000000013</v>
      </c>
      <c r="E28" s="19">
        <f t="shared" ref="E28:M28" si="12">(($D$28*E17*(1-$F$10))-$F$8-$F$11)-(($L$7*$L$9*(1-$L$10))-$L$8-$L$11)</f>
        <v>-126.99999999999989</v>
      </c>
      <c r="F28" s="12">
        <f t="shared" si="12"/>
        <v>-90.999999999999886</v>
      </c>
      <c r="G28" s="12">
        <f t="shared" si="12"/>
        <v>-54.999999999999886</v>
      </c>
      <c r="H28" s="12">
        <f t="shared" si="12"/>
        <v>-18.999999999999773</v>
      </c>
      <c r="I28" s="12">
        <f t="shared" si="12"/>
        <v>17.000000000000227</v>
      </c>
      <c r="J28" s="12">
        <f t="shared" si="12"/>
        <v>53.000000000000227</v>
      </c>
      <c r="K28" s="12">
        <f t="shared" si="12"/>
        <v>89.000000000000227</v>
      </c>
      <c r="L28" s="12">
        <f t="shared" si="12"/>
        <v>125.00000000000023</v>
      </c>
      <c r="M28" s="20">
        <f t="shared" si="12"/>
        <v>161.00000000000023</v>
      </c>
      <c r="N28" s="5"/>
      <c r="O28" s="28"/>
      <c r="Q28" s="34"/>
    </row>
    <row r="29" spans="1:17" x14ac:dyDescent="0.3">
      <c r="A29" s="32"/>
      <c r="C29" s="27"/>
      <c r="D29" s="11">
        <f t="shared" si="2"/>
        <v>0.92000000000000015</v>
      </c>
      <c r="E29" s="19">
        <f t="shared" ref="E29:M29" si="13">(($D$29*E17*(1-$F$10))-$F$8-$F$11)-(($L$7*$L$9*(1-$L$10))-$L$8-$L$11)</f>
        <v>-110.99999999999989</v>
      </c>
      <c r="F29" s="12">
        <f t="shared" si="13"/>
        <v>-74.199999999999818</v>
      </c>
      <c r="G29" s="12">
        <f t="shared" si="13"/>
        <v>-37.399999999999864</v>
      </c>
      <c r="H29" s="12">
        <f t="shared" si="13"/>
        <v>-0.59999999999979536</v>
      </c>
      <c r="I29" s="12">
        <f t="shared" si="13"/>
        <v>36.200000000000273</v>
      </c>
      <c r="J29" s="12">
        <f t="shared" si="13"/>
        <v>73.000000000000227</v>
      </c>
      <c r="K29" s="12">
        <f t="shared" si="13"/>
        <v>109.80000000000018</v>
      </c>
      <c r="L29" s="12">
        <f t="shared" si="13"/>
        <v>146.60000000000025</v>
      </c>
      <c r="M29" s="20">
        <f t="shared" si="13"/>
        <v>183.40000000000032</v>
      </c>
      <c r="N29" s="5"/>
      <c r="O29" s="28"/>
      <c r="Q29" s="34"/>
    </row>
    <row r="30" spans="1:17" x14ac:dyDescent="0.3">
      <c r="A30" s="32"/>
      <c r="C30" s="27"/>
      <c r="D30" s="11">
        <f t="shared" si="2"/>
        <v>0.94000000000000017</v>
      </c>
      <c r="E30" s="19">
        <f t="shared" ref="E30:M30" si="14">(($D$30*E17*(1-$F$10))-$F$8-$F$11)-(($L$7*$L$9*(1-$L$10))-$L$8-$L$11)</f>
        <v>-94.999999999999886</v>
      </c>
      <c r="F30" s="12">
        <f t="shared" si="14"/>
        <v>-57.39999999999975</v>
      </c>
      <c r="G30" s="12">
        <f t="shared" si="14"/>
        <v>-19.799999999999727</v>
      </c>
      <c r="H30" s="12">
        <f t="shared" si="14"/>
        <v>17.800000000000182</v>
      </c>
      <c r="I30" s="12">
        <f t="shared" si="14"/>
        <v>55.400000000000205</v>
      </c>
      <c r="J30" s="12">
        <f t="shared" si="14"/>
        <v>93.000000000000227</v>
      </c>
      <c r="K30" s="12">
        <f t="shared" si="14"/>
        <v>130.60000000000025</v>
      </c>
      <c r="L30" s="12">
        <f t="shared" si="14"/>
        <v>168.20000000000027</v>
      </c>
      <c r="M30" s="20">
        <f t="shared" si="14"/>
        <v>205.80000000000018</v>
      </c>
      <c r="N30" s="5"/>
      <c r="O30" s="28"/>
      <c r="Q30" s="34"/>
    </row>
    <row r="31" spans="1:17" x14ac:dyDescent="0.3">
      <c r="A31" s="32"/>
      <c r="C31" s="27"/>
      <c r="D31" s="11">
        <f t="shared" si="2"/>
        <v>0.96000000000000019</v>
      </c>
      <c r="E31" s="19">
        <f t="shared" ref="E31:M31" si="15">(($D$31*E17*(1-$F$10))-$F$8-$F$11)-(($L$7*$L$9*(1-$L$10))-$L$8-$L$11)</f>
        <v>-78.999999999999773</v>
      </c>
      <c r="F31" s="12">
        <f t="shared" si="15"/>
        <v>-40.599999999999795</v>
      </c>
      <c r="G31" s="12">
        <f t="shared" si="15"/>
        <v>-2.1999999999998181</v>
      </c>
      <c r="H31" s="12">
        <f t="shared" si="15"/>
        <v>36.200000000000273</v>
      </c>
      <c r="I31" s="12">
        <f t="shared" si="15"/>
        <v>74.60000000000025</v>
      </c>
      <c r="J31" s="12">
        <f t="shared" si="15"/>
        <v>113.00000000000023</v>
      </c>
      <c r="K31" s="12">
        <f t="shared" si="15"/>
        <v>151.4000000000002</v>
      </c>
      <c r="L31" s="12">
        <f t="shared" si="15"/>
        <v>189.80000000000018</v>
      </c>
      <c r="M31" s="20">
        <f t="shared" si="15"/>
        <v>228.20000000000027</v>
      </c>
      <c r="N31" s="5"/>
      <c r="O31" s="28"/>
      <c r="Q31" s="34"/>
    </row>
    <row r="32" spans="1:17" x14ac:dyDescent="0.3">
      <c r="A32" s="32"/>
      <c r="C32" s="27"/>
      <c r="D32" s="11">
        <f t="shared" si="2"/>
        <v>0.9800000000000002</v>
      </c>
      <c r="E32" s="19">
        <f t="shared" ref="E32:M32" si="16">(($D$32*E17*(1-$F$10))-$F$8-$F$11)-(($L$7*$L$9*(1-$L$10))-$L$8-$L$11)</f>
        <v>-62.999999999999773</v>
      </c>
      <c r="F32" s="12">
        <f t="shared" si="16"/>
        <v>-23.799999999999727</v>
      </c>
      <c r="G32" s="12">
        <f t="shared" si="16"/>
        <v>15.400000000000205</v>
      </c>
      <c r="H32" s="12">
        <f t="shared" si="16"/>
        <v>54.60000000000025</v>
      </c>
      <c r="I32" s="12">
        <f t="shared" si="16"/>
        <v>93.800000000000182</v>
      </c>
      <c r="J32" s="12">
        <f t="shared" si="16"/>
        <v>133.00000000000023</v>
      </c>
      <c r="K32" s="12">
        <f t="shared" si="16"/>
        <v>172.20000000000027</v>
      </c>
      <c r="L32" s="12">
        <f t="shared" si="16"/>
        <v>211.40000000000032</v>
      </c>
      <c r="M32" s="20">
        <f t="shared" si="16"/>
        <v>250.60000000000014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1.0000000000000002</v>
      </c>
      <c r="E33" s="21">
        <f t="shared" ref="E33:M33" si="17">(($D$33*E17*(1-$F$10))-$F$8-$F$11)-(($L$7*$L$9*(1-$L$10))-$L$8-$L$11)</f>
        <v>-46.999999999999773</v>
      </c>
      <c r="F33" s="22">
        <f t="shared" si="17"/>
        <v>-6.9999999999997726</v>
      </c>
      <c r="G33" s="22">
        <f t="shared" si="17"/>
        <v>33.000000000000227</v>
      </c>
      <c r="H33" s="22">
        <f t="shared" si="17"/>
        <v>73.000000000000227</v>
      </c>
      <c r="I33" s="22">
        <f t="shared" si="17"/>
        <v>113.00000000000023</v>
      </c>
      <c r="J33" s="22">
        <f t="shared" si="17"/>
        <v>153.00000000000023</v>
      </c>
      <c r="K33" s="22">
        <f t="shared" si="17"/>
        <v>193.00000000000023</v>
      </c>
      <c r="L33" s="22">
        <f t="shared" si="17"/>
        <v>233.00000000000023</v>
      </c>
      <c r="M33" s="23">
        <f t="shared" si="17"/>
        <v>273.00000000000023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113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12" priority="54" operator="greaterThan">
      <formula>0</formula>
    </cfRule>
    <cfRule type="cellIs" dxfId="111" priority="55" operator="greaterThan">
      <formula>0</formula>
    </cfRule>
  </conditionalFormatting>
  <conditionalFormatting sqref="E18:M33">
    <cfRule type="cellIs" dxfId="110" priority="53" operator="greaterThan">
      <formula>0</formula>
    </cfRule>
  </conditionalFormatting>
  <conditionalFormatting sqref="F18">
    <cfRule type="cellIs" dxfId="109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8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07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06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05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04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3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2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1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0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99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8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7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6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5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4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3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92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91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0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9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8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7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6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5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4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tabSelected="1"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21</v>
      </c>
      <c r="Q3" s="34"/>
    </row>
    <row r="4" spans="1:39" x14ac:dyDescent="0.3">
      <c r="A4" s="32"/>
      <c r="C4" s="2" t="s">
        <v>22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6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826</v>
      </c>
      <c r="G8" s="5" t="s">
        <v>5</v>
      </c>
      <c r="H8" s="5"/>
      <c r="I8" s="5"/>
      <c r="J8" s="5"/>
      <c r="K8" s="7" t="s">
        <v>7</v>
      </c>
      <c r="L8" s="38">
        <v>499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9</v>
      </c>
      <c r="F9" s="39">
        <v>1050</v>
      </c>
      <c r="G9" s="5" t="s">
        <v>0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12</v>
      </c>
      <c r="F17" s="11">
        <f t="shared" ref="F17:M17" si="0">E17+0.25</f>
        <v>12.25</v>
      </c>
      <c r="G17" s="11">
        <f t="shared" si="0"/>
        <v>12.5</v>
      </c>
      <c r="H17" s="11">
        <f t="shared" si="0"/>
        <v>12.75</v>
      </c>
      <c r="I17" s="11">
        <f t="shared" si="0"/>
        <v>13</v>
      </c>
      <c r="J17" s="11">
        <f t="shared" si="0"/>
        <v>13.25</v>
      </c>
      <c r="K17" s="11">
        <f t="shared" si="0"/>
        <v>13.5</v>
      </c>
      <c r="L17" s="11">
        <f t="shared" si="0"/>
        <v>13.75</v>
      </c>
      <c r="M17" s="11">
        <f t="shared" si="0"/>
        <v>14</v>
      </c>
      <c r="N17" s="5"/>
      <c r="O17" s="28"/>
      <c r="Q17" s="34"/>
    </row>
    <row r="18" spans="1:17" x14ac:dyDescent="0.3">
      <c r="A18" s="32"/>
      <c r="C18" s="27"/>
      <c r="D18" s="10">
        <v>0.7</v>
      </c>
      <c r="E18" s="16">
        <f t="shared" ref="E18:M18" si="1">(($D$18*$F$9*(1-$F$10))-$F$8-$F$11)-((E17*$L$9*(1-$L$10))-$L$8-$L$11)</f>
        <v>-219</v>
      </c>
      <c r="F18" s="17">
        <f t="shared" si="1"/>
        <v>-229</v>
      </c>
      <c r="G18" s="17">
        <f t="shared" si="1"/>
        <v>-239</v>
      </c>
      <c r="H18" s="17">
        <f t="shared" si="1"/>
        <v>-249</v>
      </c>
      <c r="I18" s="17">
        <f t="shared" si="1"/>
        <v>-259</v>
      </c>
      <c r="J18" s="17">
        <f t="shared" si="1"/>
        <v>-269</v>
      </c>
      <c r="K18" s="17">
        <f t="shared" si="1"/>
        <v>-279</v>
      </c>
      <c r="L18" s="17">
        <f t="shared" si="1"/>
        <v>-289</v>
      </c>
      <c r="M18" s="18">
        <f t="shared" si="1"/>
        <v>-299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0.72</v>
      </c>
      <c r="E19" s="19">
        <f t="shared" ref="E19:M19" si="3">(($D$19*$F$9*(1-$F$10))-$F$8-$F$11)-((E17*$L$9*(1-$L$10))-$L$8-$L$11)</f>
        <v>-202.19999999999993</v>
      </c>
      <c r="F19" s="12">
        <f t="shared" si="3"/>
        <v>-212.19999999999993</v>
      </c>
      <c r="G19" s="12">
        <f t="shared" si="3"/>
        <v>-222.19999999999993</v>
      </c>
      <c r="H19" s="12">
        <f t="shared" si="3"/>
        <v>-232.19999999999993</v>
      </c>
      <c r="I19" s="12">
        <f t="shared" si="3"/>
        <v>-242.19999999999993</v>
      </c>
      <c r="J19" s="12">
        <f t="shared" si="3"/>
        <v>-252.19999999999993</v>
      </c>
      <c r="K19" s="12">
        <f t="shared" si="3"/>
        <v>-262.19999999999993</v>
      </c>
      <c r="L19" s="12">
        <f t="shared" si="3"/>
        <v>-272.19999999999993</v>
      </c>
      <c r="M19" s="20">
        <f t="shared" si="3"/>
        <v>-282.19999999999993</v>
      </c>
      <c r="N19" s="5"/>
      <c r="O19" s="28"/>
      <c r="Q19" s="34"/>
    </row>
    <row r="20" spans="1:17" x14ac:dyDescent="0.3">
      <c r="A20" s="32"/>
      <c r="C20" s="27"/>
      <c r="D20" s="11">
        <f t="shared" si="2"/>
        <v>0.74</v>
      </c>
      <c r="E20" s="19">
        <f t="shared" ref="E20:M20" si="4">(($D$20*$F$9*(1-$F$10))-$F$8-$F$11)-((E17*$L$9*(1-$L$10))-$L$8-$L$11)</f>
        <v>-185.39999999999998</v>
      </c>
      <c r="F20" s="12">
        <f t="shared" si="4"/>
        <v>-195.39999999999998</v>
      </c>
      <c r="G20" s="12">
        <f t="shared" si="4"/>
        <v>-205.39999999999998</v>
      </c>
      <c r="H20" s="12">
        <f t="shared" si="4"/>
        <v>-215.39999999999998</v>
      </c>
      <c r="I20" s="12">
        <f t="shared" si="4"/>
        <v>-225.39999999999998</v>
      </c>
      <c r="J20" s="12">
        <f t="shared" si="4"/>
        <v>-235.39999999999998</v>
      </c>
      <c r="K20" s="12">
        <f t="shared" si="4"/>
        <v>-245.39999999999998</v>
      </c>
      <c r="L20" s="12">
        <f t="shared" si="4"/>
        <v>-255.39999999999998</v>
      </c>
      <c r="M20" s="20">
        <f t="shared" si="4"/>
        <v>-265.39999999999998</v>
      </c>
      <c r="N20" s="5"/>
      <c r="O20" s="28"/>
      <c r="Q20" s="34"/>
    </row>
    <row r="21" spans="1:17" x14ac:dyDescent="0.3">
      <c r="A21" s="32"/>
      <c r="C21" s="27"/>
      <c r="D21" s="11">
        <f t="shared" si="2"/>
        <v>0.76</v>
      </c>
      <c r="E21" s="19">
        <f t="shared" ref="E21:M21" si="5">(($D$21*$F$9*(1-$F$10))-$F$8-$F$11)-((E17*$L$9*(1-$L$10))-$L$8-$L$11)</f>
        <v>-168.59999999999991</v>
      </c>
      <c r="F21" s="12">
        <f t="shared" si="5"/>
        <v>-178.59999999999991</v>
      </c>
      <c r="G21" s="12">
        <f t="shared" si="5"/>
        <v>-188.59999999999991</v>
      </c>
      <c r="H21" s="12">
        <f t="shared" si="5"/>
        <v>-198.59999999999991</v>
      </c>
      <c r="I21" s="12">
        <f t="shared" si="5"/>
        <v>-208.59999999999991</v>
      </c>
      <c r="J21" s="12">
        <f t="shared" si="5"/>
        <v>-218.59999999999991</v>
      </c>
      <c r="K21" s="12">
        <f t="shared" si="5"/>
        <v>-228.59999999999991</v>
      </c>
      <c r="L21" s="12">
        <f t="shared" si="5"/>
        <v>-238.59999999999991</v>
      </c>
      <c r="M21" s="20">
        <f t="shared" si="5"/>
        <v>-248.59999999999991</v>
      </c>
      <c r="N21" s="5"/>
      <c r="O21" s="28"/>
      <c r="Q21" s="34"/>
    </row>
    <row r="22" spans="1:17" x14ac:dyDescent="0.3">
      <c r="A22" s="32"/>
      <c r="C22" s="27"/>
      <c r="D22" s="11">
        <f t="shared" si="2"/>
        <v>0.78</v>
      </c>
      <c r="E22" s="19">
        <f t="shared" ref="E22:M22" si="6">(($D$22*$F$9*(1-$F$10))-$F$8-$F$11)-((E17*$L$9*(1-$L$10))-$L$8-$L$11)</f>
        <v>-151.79999999999995</v>
      </c>
      <c r="F22" s="12">
        <f t="shared" si="6"/>
        <v>-161.79999999999995</v>
      </c>
      <c r="G22" s="12">
        <f t="shared" si="6"/>
        <v>-171.79999999999995</v>
      </c>
      <c r="H22" s="12">
        <f t="shared" si="6"/>
        <v>-181.79999999999995</v>
      </c>
      <c r="I22" s="12">
        <f t="shared" si="6"/>
        <v>-191.79999999999995</v>
      </c>
      <c r="J22" s="12">
        <f t="shared" si="6"/>
        <v>-201.79999999999995</v>
      </c>
      <c r="K22" s="12">
        <f t="shared" si="6"/>
        <v>-211.79999999999995</v>
      </c>
      <c r="L22" s="12">
        <f t="shared" si="6"/>
        <v>-221.79999999999995</v>
      </c>
      <c r="M22" s="20">
        <f t="shared" si="6"/>
        <v>-231.79999999999995</v>
      </c>
      <c r="N22" s="5"/>
      <c r="O22" s="28"/>
      <c r="Q22" s="34"/>
    </row>
    <row r="23" spans="1:17" x14ac:dyDescent="0.3">
      <c r="A23" s="32"/>
      <c r="C23" s="27"/>
      <c r="D23" s="11">
        <f t="shared" si="2"/>
        <v>0.8</v>
      </c>
      <c r="E23" s="19">
        <f t="shared" ref="E23:M23" si="7">(($D$23*$F$9*(1-$F$10))-$F$8-$F$11)-((E17*$L$9*(1-$L$10))-$L$8-$L$11)</f>
        <v>-135</v>
      </c>
      <c r="F23" s="12">
        <f t="shared" si="7"/>
        <v>-145</v>
      </c>
      <c r="G23" s="12">
        <f t="shared" si="7"/>
        <v>-155</v>
      </c>
      <c r="H23" s="12">
        <f t="shared" si="7"/>
        <v>-165</v>
      </c>
      <c r="I23" s="12">
        <f t="shared" si="7"/>
        <v>-175</v>
      </c>
      <c r="J23" s="12">
        <f t="shared" si="7"/>
        <v>-185</v>
      </c>
      <c r="K23" s="12">
        <f t="shared" si="7"/>
        <v>-195</v>
      </c>
      <c r="L23" s="12">
        <f t="shared" si="7"/>
        <v>-205</v>
      </c>
      <c r="M23" s="20">
        <f t="shared" si="7"/>
        <v>-215</v>
      </c>
      <c r="N23" s="5"/>
      <c r="O23" s="28"/>
      <c r="Q23" s="34"/>
    </row>
    <row r="24" spans="1:17" x14ac:dyDescent="0.3">
      <c r="A24" s="32"/>
      <c r="C24" s="27"/>
      <c r="D24" s="11">
        <f t="shared" si="2"/>
        <v>0.82000000000000006</v>
      </c>
      <c r="E24" s="19">
        <f t="shared" ref="E24:M24" si="8">(($D$24*$F$9*(1-$F$10))-$F$8-$F$11)-((E17*$L$9*(1-$L$10))-$L$8-$L$11)</f>
        <v>-118.19999999999982</v>
      </c>
      <c r="F24" s="12">
        <f t="shared" si="8"/>
        <v>-128.19999999999982</v>
      </c>
      <c r="G24" s="12">
        <f t="shared" si="8"/>
        <v>-138.19999999999982</v>
      </c>
      <c r="H24" s="12">
        <f t="shared" si="8"/>
        <v>-148.19999999999982</v>
      </c>
      <c r="I24" s="12">
        <f t="shared" si="8"/>
        <v>-158.19999999999982</v>
      </c>
      <c r="J24" s="12">
        <f t="shared" si="8"/>
        <v>-168.19999999999982</v>
      </c>
      <c r="K24" s="12">
        <f t="shared" si="8"/>
        <v>-178.19999999999982</v>
      </c>
      <c r="L24" s="12">
        <f t="shared" si="8"/>
        <v>-188.19999999999982</v>
      </c>
      <c r="M24" s="20">
        <f t="shared" si="8"/>
        <v>-198.19999999999982</v>
      </c>
      <c r="N24" s="5"/>
      <c r="O24" s="28"/>
      <c r="Q24" s="34"/>
    </row>
    <row r="25" spans="1:17" x14ac:dyDescent="0.3">
      <c r="A25" s="32"/>
      <c r="C25" s="27"/>
      <c r="D25" s="11">
        <f t="shared" si="2"/>
        <v>0.84000000000000008</v>
      </c>
      <c r="E25" s="19">
        <f t="shared" ref="E25:M25" si="9">(($D$25*$F$9*(1-$F$10))-$F$8-$F$11)-((E17*$L$9*(1-$L$10))-$L$8-$L$11)</f>
        <v>-101.39999999999986</v>
      </c>
      <c r="F25" s="12">
        <f t="shared" si="9"/>
        <v>-111.39999999999986</v>
      </c>
      <c r="G25" s="12">
        <f t="shared" si="9"/>
        <v>-121.39999999999986</v>
      </c>
      <c r="H25" s="12">
        <f t="shared" si="9"/>
        <v>-131.39999999999986</v>
      </c>
      <c r="I25" s="12">
        <f t="shared" si="9"/>
        <v>-141.39999999999986</v>
      </c>
      <c r="J25" s="12">
        <f t="shared" si="9"/>
        <v>-151.39999999999986</v>
      </c>
      <c r="K25" s="12">
        <f t="shared" si="9"/>
        <v>-161.39999999999986</v>
      </c>
      <c r="L25" s="12">
        <f t="shared" si="9"/>
        <v>-171.39999999999986</v>
      </c>
      <c r="M25" s="20">
        <f t="shared" si="9"/>
        <v>-181.39999999999986</v>
      </c>
      <c r="N25" s="5"/>
      <c r="O25" s="28"/>
      <c r="Q25" s="34"/>
    </row>
    <row r="26" spans="1:17" x14ac:dyDescent="0.3">
      <c r="A26" s="32"/>
      <c r="C26" s="27"/>
      <c r="D26" s="11">
        <f t="shared" si="2"/>
        <v>0.8600000000000001</v>
      </c>
      <c r="E26" s="19">
        <f t="shared" ref="E26:M26" si="10">(($D$26*$F$9*(1-$F$10))-$F$8-$F$11)-((E17*$L$9*(1-$L$10))-$L$8-$L$11)</f>
        <v>-84.599999999999909</v>
      </c>
      <c r="F26" s="12">
        <f t="shared" si="10"/>
        <v>-94.599999999999909</v>
      </c>
      <c r="G26" s="12">
        <f t="shared" si="10"/>
        <v>-104.59999999999991</v>
      </c>
      <c r="H26" s="12">
        <f t="shared" si="10"/>
        <v>-114.59999999999991</v>
      </c>
      <c r="I26" s="12">
        <f t="shared" si="10"/>
        <v>-124.59999999999991</v>
      </c>
      <c r="J26" s="12">
        <f t="shared" si="10"/>
        <v>-134.59999999999991</v>
      </c>
      <c r="K26" s="12">
        <f t="shared" si="10"/>
        <v>-144.59999999999991</v>
      </c>
      <c r="L26" s="12">
        <f t="shared" si="10"/>
        <v>-154.59999999999991</v>
      </c>
      <c r="M26" s="20">
        <f t="shared" si="10"/>
        <v>-164.59999999999991</v>
      </c>
      <c r="N26" s="5"/>
      <c r="O26" s="28"/>
      <c r="Q26" s="34"/>
    </row>
    <row r="27" spans="1:17" x14ac:dyDescent="0.3">
      <c r="A27" s="32"/>
      <c r="C27" s="27"/>
      <c r="D27" s="11">
        <f t="shared" si="2"/>
        <v>0.88000000000000012</v>
      </c>
      <c r="E27" s="19">
        <f t="shared" ref="E27:M27" si="11">(($D$27*$F$9*(1-$F$10))-$F$8-$F$11)-((E17*$L$9*(1-$L$10))-$L$8-$L$11)</f>
        <v>-67.799999999999841</v>
      </c>
      <c r="F27" s="12">
        <f t="shared" si="11"/>
        <v>-77.799999999999841</v>
      </c>
      <c r="G27" s="12">
        <f t="shared" si="11"/>
        <v>-87.799999999999841</v>
      </c>
      <c r="H27" s="12">
        <f t="shared" si="11"/>
        <v>-97.799999999999841</v>
      </c>
      <c r="I27" s="12">
        <f t="shared" si="11"/>
        <v>-107.79999999999984</v>
      </c>
      <c r="J27" s="12">
        <f t="shared" si="11"/>
        <v>-117.79999999999984</v>
      </c>
      <c r="K27" s="12">
        <f t="shared" si="11"/>
        <v>-127.79999999999984</v>
      </c>
      <c r="L27" s="12">
        <f t="shared" si="11"/>
        <v>-137.79999999999984</v>
      </c>
      <c r="M27" s="20">
        <f t="shared" si="11"/>
        <v>-147.79999999999984</v>
      </c>
      <c r="N27" s="5"/>
      <c r="O27" s="28"/>
      <c r="Q27" s="34"/>
    </row>
    <row r="28" spans="1:17" x14ac:dyDescent="0.3">
      <c r="A28" s="32"/>
      <c r="C28" s="27"/>
      <c r="D28" s="11">
        <f t="shared" si="2"/>
        <v>0.90000000000000013</v>
      </c>
      <c r="E28" s="19">
        <f t="shared" ref="E28:M28" si="12">(($D$28*$F$9*(1-$F$10))-$F$8-$F$11)-((E17*$L$9*(1-$L$10))-$L$8-$L$11)</f>
        <v>-50.999999999999886</v>
      </c>
      <c r="F28" s="12">
        <f t="shared" si="12"/>
        <v>-60.999999999999886</v>
      </c>
      <c r="G28" s="12">
        <f t="shared" si="12"/>
        <v>-70.999999999999886</v>
      </c>
      <c r="H28" s="12">
        <f t="shared" si="12"/>
        <v>-80.999999999999886</v>
      </c>
      <c r="I28" s="12">
        <f t="shared" si="12"/>
        <v>-90.999999999999886</v>
      </c>
      <c r="J28" s="12">
        <f t="shared" si="12"/>
        <v>-100.99999999999989</v>
      </c>
      <c r="K28" s="12">
        <f t="shared" si="12"/>
        <v>-110.99999999999989</v>
      </c>
      <c r="L28" s="12">
        <f t="shared" si="12"/>
        <v>-120.99999999999989</v>
      </c>
      <c r="M28" s="20">
        <f t="shared" si="12"/>
        <v>-130.99999999999989</v>
      </c>
      <c r="N28" s="5"/>
      <c r="O28" s="28"/>
      <c r="Q28" s="34"/>
    </row>
    <row r="29" spans="1:17" x14ac:dyDescent="0.3">
      <c r="A29" s="32"/>
      <c r="C29" s="27"/>
      <c r="D29" s="11">
        <f t="shared" si="2"/>
        <v>0.92000000000000015</v>
      </c>
      <c r="E29" s="19">
        <f t="shared" ref="E29:M29" si="13">(($D$29*$F$9*(1-$F$10))-$F$8-$F$11)-((E17*$L$9*(1-$L$10))-$L$8-$L$11)</f>
        <v>-34.199999999999818</v>
      </c>
      <c r="F29" s="12">
        <f t="shared" si="13"/>
        <v>-44.199999999999818</v>
      </c>
      <c r="G29" s="12">
        <f t="shared" si="13"/>
        <v>-54.199999999999818</v>
      </c>
      <c r="H29" s="12">
        <f t="shared" si="13"/>
        <v>-64.199999999999818</v>
      </c>
      <c r="I29" s="12">
        <f t="shared" si="13"/>
        <v>-74.199999999999818</v>
      </c>
      <c r="J29" s="12">
        <f t="shared" si="13"/>
        <v>-84.199999999999818</v>
      </c>
      <c r="K29" s="12">
        <f t="shared" si="13"/>
        <v>-94.199999999999818</v>
      </c>
      <c r="L29" s="12">
        <f t="shared" si="13"/>
        <v>-104.19999999999982</v>
      </c>
      <c r="M29" s="20">
        <f t="shared" si="13"/>
        <v>-114.19999999999982</v>
      </c>
      <c r="N29" s="5"/>
      <c r="O29" s="28"/>
      <c r="Q29" s="34"/>
    </row>
    <row r="30" spans="1:17" x14ac:dyDescent="0.3">
      <c r="A30" s="32"/>
      <c r="C30" s="27"/>
      <c r="D30" s="11">
        <f t="shared" si="2"/>
        <v>0.94000000000000017</v>
      </c>
      <c r="E30" s="19">
        <f t="shared" ref="E30:M30" si="14">(($D$30*$F$9*(1-$F$10))-$F$8-$F$11)-((E17*$L$9*(1-$L$10))-$L$8-$L$11)</f>
        <v>-17.39999999999975</v>
      </c>
      <c r="F30" s="12">
        <f t="shared" si="14"/>
        <v>-27.39999999999975</v>
      </c>
      <c r="G30" s="12">
        <f t="shared" si="14"/>
        <v>-37.39999999999975</v>
      </c>
      <c r="H30" s="12">
        <f t="shared" si="14"/>
        <v>-47.39999999999975</v>
      </c>
      <c r="I30" s="12">
        <f t="shared" si="14"/>
        <v>-57.39999999999975</v>
      </c>
      <c r="J30" s="12">
        <f t="shared" si="14"/>
        <v>-67.39999999999975</v>
      </c>
      <c r="K30" s="12">
        <f t="shared" si="14"/>
        <v>-77.39999999999975</v>
      </c>
      <c r="L30" s="12">
        <f t="shared" si="14"/>
        <v>-87.39999999999975</v>
      </c>
      <c r="M30" s="20">
        <f t="shared" si="14"/>
        <v>-97.39999999999975</v>
      </c>
      <c r="N30" s="5"/>
      <c r="O30" s="28"/>
      <c r="Q30" s="34"/>
    </row>
    <row r="31" spans="1:17" x14ac:dyDescent="0.3">
      <c r="A31" s="32"/>
      <c r="C31" s="27"/>
      <c r="D31" s="11">
        <f t="shared" si="2"/>
        <v>0.96000000000000019</v>
      </c>
      <c r="E31" s="19">
        <f t="shared" ref="E31:M31" si="15">(($D$31*$F$9*(1-$F$10))-$F$8-$F$11)-((E17*$L$9*(1-$L$10))-$L$8-$L$11)</f>
        <v>-0.59999999999979536</v>
      </c>
      <c r="F31" s="12">
        <f t="shared" si="15"/>
        <v>-10.599999999999795</v>
      </c>
      <c r="G31" s="12">
        <f t="shared" si="15"/>
        <v>-20.599999999999795</v>
      </c>
      <c r="H31" s="12">
        <f t="shared" si="15"/>
        <v>-30.599999999999795</v>
      </c>
      <c r="I31" s="12">
        <f t="shared" si="15"/>
        <v>-40.599999999999795</v>
      </c>
      <c r="J31" s="12">
        <f t="shared" si="15"/>
        <v>-50.599999999999795</v>
      </c>
      <c r="K31" s="12">
        <f t="shared" si="15"/>
        <v>-60.599999999999795</v>
      </c>
      <c r="L31" s="12">
        <f t="shared" si="15"/>
        <v>-70.599999999999795</v>
      </c>
      <c r="M31" s="20">
        <f t="shared" si="15"/>
        <v>-80.599999999999795</v>
      </c>
      <c r="N31" s="5"/>
      <c r="O31" s="28"/>
      <c r="Q31" s="34"/>
    </row>
    <row r="32" spans="1:17" x14ac:dyDescent="0.3">
      <c r="A32" s="32"/>
      <c r="C32" s="27"/>
      <c r="D32" s="11">
        <f t="shared" si="2"/>
        <v>0.9800000000000002</v>
      </c>
      <c r="E32" s="19">
        <f t="shared" ref="E32:M32" si="16">(($D$32*$F$9*(1-$F$10))-$F$8-$F$11)-((E17*$L$9*(1-$L$10))-$L$8-$L$11)</f>
        <v>16.200000000000273</v>
      </c>
      <c r="F32" s="12">
        <f t="shared" si="16"/>
        <v>6.2000000000002728</v>
      </c>
      <c r="G32" s="12">
        <f t="shared" si="16"/>
        <v>-3.7999999999997272</v>
      </c>
      <c r="H32" s="12">
        <f t="shared" si="16"/>
        <v>-13.799999999999727</v>
      </c>
      <c r="I32" s="12">
        <f t="shared" si="16"/>
        <v>-23.799999999999727</v>
      </c>
      <c r="J32" s="12">
        <f t="shared" si="16"/>
        <v>-33.799999999999727</v>
      </c>
      <c r="K32" s="12">
        <f t="shared" si="16"/>
        <v>-43.799999999999727</v>
      </c>
      <c r="L32" s="12">
        <f t="shared" si="16"/>
        <v>-53.799999999999727</v>
      </c>
      <c r="M32" s="20">
        <f t="shared" si="16"/>
        <v>-63.799999999999727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1.0000000000000002</v>
      </c>
      <c r="E33" s="21">
        <f t="shared" ref="E33:M33" si="17">(($D$33*$F$9*(1-$F$10))-$F$8-$F$11)-((E17*$L$9*(1-$L$10))-$L$8-$L$11)</f>
        <v>33.000000000000227</v>
      </c>
      <c r="F33" s="22">
        <f t="shared" si="17"/>
        <v>23.000000000000227</v>
      </c>
      <c r="G33" s="22">
        <f t="shared" si="17"/>
        <v>13.000000000000227</v>
      </c>
      <c r="H33" s="22">
        <f t="shared" si="17"/>
        <v>3.0000000000002274</v>
      </c>
      <c r="I33" s="22">
        <f t="shared" si="17"/>
        <v>-6.9999999999997726</v>
      </c>
      <c r="J33" s="22">
        <f t="shared" si="17"/>
        <v>-16.999999999999773</v>
      </c>
      <c r="K33" s="22">
        <f t="shared" si="17"/>
        <v>-26.999999999999773</v>
      </c>
      <c r="L33" s="22">
        <f t="shared" si="17"/>
        <v>-36.999999999999773</v>
      </c>
      <c r="M33" s="23">
        <f t="shared" si="17"/>
        <v>-46.999999999999773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83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82" priority="36" operator="greaterThan">
      <formula>0</formula>
    </cfRule>
    <cfRule type="cellIs" dxfId="81" priority="37" operator="greaterThan">
      <formula>0</formula>
    </cfRule>
  </conditionalFormatting>
  <conditionalFormatting sqref="E18:M33">
    <cfRule type="cellIs" dxfId="80" priority="35" operator="greaterThan">
      <formula>0</formula>
    </cfRule>
  </conditionalFormatting>
  <conditionalFormatting sqref="F18">
    <cfRule type="cellIs" dxfId="79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8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7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6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5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4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3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1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0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9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8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7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6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5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4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3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40"/>
  <sheetViews>
    <sheetView topLeftCell="A9"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23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</v>
      </c>
      <c r="F8" s="38">
        <v>688</v>
      </c>
      <c r="G8" s="5" t="s">
        <v>5</v>
      </c>
      <c r="H8" s="5"/>
      <c r="I8" s="5"/>
      <c r="J8" s="5"/>
      <c r="K8" s="7" t="s">
        <v>7</v>
      </c>
      <c r="L8" s="38">
        <v>499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8</v>
      </c>
      <c r="F9" s="39">
        <v>165</v>
      </c>
      <c r="G9" s="5" t="s">
        <v>1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13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14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12</v>
      </c>
      <c r="F17" s="11">
        <f t="shared" ref="F17:M17" si="0">E17+0.25</f>
        <v>12.25</v>
      </c>
      <c r="G17" s="11">
        <f t="shared" si="0"/>
        <v>12.5</v>
      </c>
      <c r="H17" s="11">
        <f t="shared" si="0"/>
        <v>12.75</v>
      </c>
      <c r="I17" s="11">
        <f t="shared" si="0"/>
        <v>13</v>
      </c>
      <c r="J17" s="11">
        <f t="shared" si="0"/>
        <v>13.25</v>
      </c>
      <c r="K17" s="11">
        <f t="shared" si="0"/>
        <v>13.5</v>
      </c>
      <c r="L17" s="11">
        <f t="shared" si="0"/>
        <v>13.75</v>
      </c>
      <c r="M17" s="11">
        <f t="shared" si="0"/>
        <v>14</v>
      </c>
      <c r="N17" s="5"/>
      <c r="O17" s="28"/>
      <c r="Q17" s="34"/>
    </row>
    <row r="18" spans="1:17" x14ac:dyDescent="0.3">
      <c r="A18" s="32"/>
      <c r="C18" s="27"/>
      <c r="D18" s="10">
        <v>3.75</v>
      </c>
      <c r="E18" s="16">
        <f t="shared" ref="E18:M18" si="1">(($D$18*$F$9*(1-$F$10))-$F$8-$F$11)-((E17*$L$9*(1-$L$10))-$L$8-$L$11)</f>
        <v>-174</v>
      </c>
      <c r="F18" s="17">
        <f t="shared" si="1"/>
        <v>-184</v>
      </c>
      <c r="G18" s="17">
        <f t="shared" si="1"/>
        <v>-194</v>
      </c>
      <c r="H18" s="17">
        <f t="shared" si="1"/>
        <v>-204</v>
      </c>
      <c r="I18" s="17">
        <f t="shared" si="1"/>
        <v>-214</v>
      </c>
      <c r="J18" s="17">
        <f t="shared" si="1"/>
        <v>-224</v>
      </c>
      <c r="K18" s="17">
        <f t="shared" si="1"/>
        <v>-234</v>
      </c>
      <c r="L18" s="17">
        <f t="shared" si="1"/>
        <v>-244</v>
      </c>
      <c r="M18" s="18">
        <f t="shared" si="1"/>
        <v>-254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D18+0.25</f>
        <v>4</v>
      </c>
      <c r="E19" s="19">
        <f t="shared" ref="E19:M19" si="3">(($D$19*$F$9*(1-$F$10))-$F$8-$F$11)-((E17*$L$9*(1-$L$10))-$L$8-$L$11)</f>
        <v>-141</v>
      </c>
      <c r="F19" s="12">
        <f t="shared" si="3"/>
        <v>-151</v>
      </c>
      <c r="G19" s="12">
        <f t="shared" si="3"/>
        <v>-161</v>
      </c>
      <c r="H19" s="12">
        <f t="shared" si="3"/>
        <v>-171</v>
      </c>
      <c r="I19" s="12">
        <f t="shared" si="3"/>
        <v>-181</v>
      </c>
      <c r="J19" s="12">
        <f t="shared" si="3"/>
        <v>-191</v>
      </c>
      <c r="K19" s="12">
        <f t="shared" si="3"/>
        <v>-201</v>
      </c>
      <c r="L19" s="12">
        <f t="shared" si="3"/>
        <v>-211</v>
      </c>
      <c r="M19" s="20">
        <f t="shared" si="3"/>
        <v>-221</v>
      </c>
      <c r="N19" s="5"/>
      <c r="O19" s="28"/>
      <c r="Q19" s="34"/>
    </row>
    <row r="20" spans="1:17" x14ac:dyDescent="0.3">
      <c r="A20" s="32"/>
      <c r="C20" s="27"/>
      <c r="D20" s="11">
        <f t="shared" si="2"/>
        <v>4.25</v>
      </c>
      <c r="E20" s="19">
        <f t="shared" ref="E20:M20" si="4">(($D$20*$F$9*(1-$F$10))-$F$8-$F$11)-((E17*$L$9*(1-$L$10))-$L$8-$L$11)</f>
        <v>-108</v>
      </c>
      <c r="F20" s="12">
        <f t="shared" si="4"/>
        <v>-118</v>
      </c>
      <c r="G20" s="12">
        <f t="shared" si="4"/>
        <v>-128</v>
      </c>
      <c r="H20" s="12">
        <f t="shared" si="4"/>
        <v>-138</v>
      </c>
      <c r="I20" s="12">
        <f t="shared" si="4"/>
        <v>-148</v>
      </c>
      <c r="J20" s="12">
        <f t="shared" si="4"/>
        <v>-158</v>
      </c>
      <c r="K20" s="12">
        <f t="shared" si="4"/>
        <v>-168</v>
      </c>
      <c r="L20" s="12">
        <f t="shared" si="4"/>
        <v>-178</v>
      </c>
      <c r="M20" s="20">
        <f t="shared" si="4"/>
        <v>-188</v>
      </c>
      <c r="N20" s="5"/>
      <c r="O20" s="28"/>
      <c r="Q20" s="34"/>
    </row>
    <row r="21" spans="1:17" x14ac:dyDescent="0.3">
      <c r="A21" s="32"/>
      <c r="C21" s="27"/>
      <c r="D21" s="11">
        <f t="shared" si="2"/>
        <v>4.5</v>
      </c>
      <c r="E21" s="19">
        <f t="shared" ref="E21:M21" si="5">(($D$21*$F$9*(1-$F$10))-$F$8-$F$11)-((E17*$L$9*(1-$L$10))-$L$8-$L$11)</f>
        <v>-75</v>
      </c>
      <c r="F21" s="12">
        <f t="shared" si="5"/>
        <v>-85</v>
      </c>
      <c r="G21" s="12">
        <f t="shared" si="5"/>
        <v>-95</v>
      </c>
      <c r="H21" s="12">
        <f t="shared" si="5"/>
        <v>-105</v>
      </c>
      <c r="I21" s="12">
        <f t="shared" si="5"/>
        <v>-115</v>
      </c>
      <c r="J21" s="12">
        <f t="shared" si="5"/>
        <v>-125</v>
      </c>
      <c r="K21" s="12">
        <f t="shared" si="5"/>
        <v>-135</v>
      </c>
      <c r="L21" s="12">
        <f t="shared" si="5"/>
        <v>-145</v>
      </c>
      <c r="M21" s="20">
        <f t="shared" si="5"/>
        <v>-155</v>
      </c>
      <c r="N21" s="5"/>
      <c r="O21" s="28"/>
      <c r="Q21" s="34"/>
    </row>
    <row r="22" spans="1:17" x14ac:dyDescent="0.3">
      <c r="A22" s="32"/>
      <c r="C22" s="27"/>
      <c r="D22" s="11">
        <f t="shared" si="2"/>
        <v>4.75</v>
      </c>
      <c r="E22" s="19">
        <f t="shared" ref="E22:M22" si="6">(($D$22*$F$9*(1-$F$10))-$F$8-$F$11)-((E17*$L$9*(1-$L$10))-$L$8-$L$11)</f>
        <v>-42</v>
      </c>
      <c r="F22" s="12">
        <f t="shared" si="6"/>
        <v>-52</v>
      </c>
      <c r="G22" s="12">
        <f t="shared" si="6"/>
        <v>-62</v>
      </c>
      <c r="H22" s="12">
        <f t="shared" si="6"/>
        <v>-72</v>
      </c>
      <c r="I22" s="12">
        <f t="shared" si="6"/>
        <v>-82</v>
      </c>
      <c r="J22" s="12">
        <f t="shared" si="6"/>
        <v>-92</v>
      </c>
      <c r="K22" s="12">
        <f t="shared" si="6"/>
        <v>-102</v>
      </c>
      <c r="L22" s="12">
        <f t="shared" si="6"/>
        <v>-112</v>
      </c>
      <c r="M22" s="20">
        <f t="shared" si="6"/>
        <v>-122</v>
      </c>
      <c r="N22" s="5"/>
      <c r="O22" s="28"/>
      <c r="Q22" s="34"/>
    </row>
    <row r="23" spans="1:17" x14ac:dyDescent="0.3">
      <c r="A23" s="32"/>
      <c r="C23" s="27"/>
      <c r="D23" s="11">
        <f t="shared" si="2"/>
        <v>5</v>
      </c>
      <c r="E23" s="19">
        <f t="shared" ref="E23:M23" si="7">(($D$23*$F$9*(1-$F$10))-$F$8-$F$11)-((E17*$L$9*(1-$L$10))-$L$8-$L$11)</f>
        <v>-9</v>
      </c>
      <c r="F23" s="12">
        <f t="shared" si="7"/>
        <v>-19</v>
      </c>
      <c r="G23" s="12">
        <f t="shared" si="7"/>
        <v>-29</v>
      </c>
      <c r="H23" s="12">
        <f t="shared" si="7"/>
        <v>-39</v>
      </c>
      <c r="I23" s="12">
        <f t="shared" si="7"/>
        <v>-49</v>
      </c>
      <c r="J23" s="12">
        <f t="shared" si="7"/>
        <v>-59</v>
      </c>
      <c r="K23" s="12">
        <f t="shared" si="7"/>
        <v>-69</v>
      </c>
      <c r="L23" s="12">
        <f t="shared" si="7"/>
        <v>-79</v>
      </c>
      <c r="M23" s="20">
        <f t="shared" si="7"/>
        <v>-89</v>
      </c>
      <c r="N23" s="5"/>
      <c r="O23" s="28"/>
      <c r="Q23" s="34"/>
    </row>
    <row r="24" spans="1:17" x14ac:dyDescent="0.3">
      <c r="A24" s="32"/>
      <c r="C24" s="27"/>
      <c r="D24" s="11">
        <f t="shared" si="2"/>
        <v>5.25</v>
      </c>
      <c r="E24" s="19">
        <f t="shared" ref="E24:M24" si="8">(($D$24*$F$9*(1-$F$10))-$F$8-$F$11)-((E17*$L$9*(1-$L$10))-$L$8-$L$11)</f>
        <v>24</v>
      </c>
      <c r="F24" s="12">
        <f t="shared" si="8"/>
        <v>14</v>
      </c>
      <c r="G24" s="12">
        <f t="shared" si="8"/>
        <v>4</v>
      </c>
      <c r="H24" s="12">
        <f t="shared" si="8"/>
        <v>-6</v>
      </c>
      <c r="I24" s="12">
        <f t="shared" si="8"/>
        <v>-16</v>
      </c>
      <c r="J24" s="12">
        <f t="shared" si="8"/>
        <v>-26</v>
      </c>
      <c r="K24" s="12">
        <f t="shared" si="8"/>
        <v>-36</v>
      </c>
      <c r="L24" s="12">
        <f t="shared" si="8"/>
        <v>-46</v>
      </c>
      <c r="M24" s="20">
        <f t="shared" si="8"/>
        <v>-56</v>
      </c>
      <c r="N24" s="5"/>
      <c r="O24" s="28"/>
      <c r="Q24" s="34"/>
    </row>
    <row r="25" spans="1:17" x14ac:dyDescent="0.3">
      <c r="A25" s="32"/>
      <c r="C25" s="27"/>
      <c r="D25" s="11">
        <f t="shared" si="2"/>
        <v>5.5</v>
      </c>
      <c r="E25" s="19">
        <f t="shared" ref="E25:M25" si="9">(($D$25*$F$9*(1-$F$10))-$F$8-$F$11)-((E17*$L$9*(1-$L$10))-$L$8-$L$11)</f>
        <v>57</v>
      </c>
      <c r="F25" s="12">
        <f t="shared" si="9"/>
        <v>47</v>
      </c>
      <c r="G25" s="12">
        <f t="shared" si="9"/>
        <v>37</v>
      </c>
      <c r="H25" s="12">
        <f t="shared" si="9"/>
        <v>27</v>
      </c>
      <c r="I25" s="12">
        <f t="shared" si="9"/>
        <v>17</v>
      </c>
      <c r="J25" s="12">
        <f t="shared" si="9"/>
        <v>7</v>
      </c>
      <c r="K25" s="12">
        <f t="shared" si="9"/>
        <v>-3</v>
      </c>
      <c r="L25" s="12">
        <f t="shared" si="9"/>
        <v>-13</v>
      </c>
      <c r="M25" s="20">
        <f t="shared" si="9"/>
        <v>-23</v>
      </c>
      <c r="N25" s="5"/>
      <c r="O25" s="28"/>
      <c r="Q25" s="34"/>
    </row>
    <row r="26" spans="1:17" x14ac:dyDescent="0.3">
      <c r="A26" s="32"/>
      <c r="C26" s="27"/>
      <c r="D26" s="11">
        <f t="shared" si="2"/>
        <v>5.75</v>
      </c>
      <c r="E26" s="19">
        <f t="shared" ref="E26:M26" si="10">(($D$26*$F$9*(1-$F$10))-$F$8-$F$11)-((E17*$L$9*(1-$L$10))-$L$8-$L$11)</f>
        <v>90</v>
      </c>
      <c r="F26" s="12">
        <f t="shared" si="10"/>
        <v>80</v>
      </c>
      <c r="G26" s="12">
        <f t="shared" si="10"/>
        <v>70</v>
      </c>
      <c r="H26" s="12">
        <f t="shared" si="10"/>
        <v>60</v>
      </c>
      <c r="I26" s="12">
        <f t="shared" si="10"/>
        <v>50</v>
      </c>
      <c r="J26" s="12">
        <f t="shared" si="10"/>
        <v>40</v>
      </c>
      <c r="K26" s="12">
        <f t="shared" si="10"/>
        <v>30</v>
      </c>
      <c r="L26" s="12">
        <f t="shared" si="10"/>
        <v>20</v>
      </c>
      <c r="M26" s="20">
        <f t="shared" si="10"/>
        <v>10</v>
      </c>
      <c r="N26" s="5"/>
      <c r="O26" s="28"/>
      <c r="Q26" s="34"/>
    </row>
    <row r="27" spans="1:17" x14ac:dyDescent="0.3">
      <c r="A27" s="32"/>
      <c r="C27" s="27"/>
      <c r="D27" s="11">
        <f t="shared" si="2"/>
        <v>6</v>
      </c>
      <c r="E27" s="19">
        <f t="shared" ref="E27:M27" si="11">(($D$27*$F$9*(1-$F$10))-$F$8-$F$11)-((E17*$L$9*(1-$L$10))-$L$8-$L$11)</f>
        <v>123</v>
      </c>
      <c r="F27" s="12">
        <f t="shared" si="11"/>
        <v>113</v>
      </c>
      <c r="G27" s="12">
        <f t="shared" si="11"/>
        <v>103</v>
      </c>
      <c r="H27" s="12">
        <f t="shared" si="11"/>
        <v>93</v>
      </c>
      <c r="I27" s="12">
        <f t="shared" si="11"/>
        <v>83</v>
      </c>
      <c r="J27" s="12">
        <f t="shared" si="11"/>
        <v>73</v>
      </c>
      <c r="K27" s="12">
        <f t="shared" si="11"/>
        <v>63</v>
      </c>
      <c r="L27" s="12">
        <f t="shared" si="11"/>
        <v>53</v>
      </c>
      <c r="M27" s="20">
        <f t="shared" si="11"/>
        <v>43</v>
      </c>
      <c r="N27" s="5"/>
      <c r="O27" s="28"/>
      <c r="Q27" s="34"/>
    </row>
    <row r="28" spans="1:17" x14ac:dyDescent="0.3">
      <c r="A28" s="32"/>
      <c r="C28" s="27"/>
      <c r="D28" s="11">
        <f t="shared" si="2"/>
        <v>6.25</v>
      </c>
      <c r="E28" s="19">
        <f t="shared" ref="E28:M28" si="12">(($D$28*$F$9*(1-$F$10))-$F$8-$F$11)-((E17*$L$9*(1-$L$10))-$L$8-$L$11)</f>
        <v>156</v>
      </c>
      <c r="F28" s="12">
        <f t="shared" si="12"/>
        <v>146</v>
      </c>
      <c r="G28" s="12">
        <f t="shared" si="12"/>
        <v>136</v>
      </c>
      <c r="H28" s="12">
        <f t="shared" si="12"/>
        <v>126</v>
      </c>
      <c r="I28" s="12">
        <f t="shared" si="12"/>
        <v>116</v>
      </c>
      <c r="J28" s="12">
        <f t="shared" si="12"/>
        <v>106</v>
      </c>
      <c r="K28" s="12">
        <f t="shared" si="12"/>
        <v>96</v>
      </c>
      <c r="L28" s="12">
        <f t="shared" si="12"/>
        <v>86</v>
      </c>
      <c r="M28" s="20">
        <f t="shared" si="12"/>
        <v>76</v>
      </c>
      <c r="N28" s="5"/>
      <c r="O28" s="28"/>
      <c r="Q28" s="34"/>
    </row>
    <row r="29" spans="1:17" x14ac:dyDescent="0.3">
      <c r="A29" s="32"/>
      <c r="C29" s="27"/>
      <c r="D29" s="11">
        <f t="shared" si="2"/>
        <v>6.5</v>
      </c>
      <c r="E29" s="19">
        <f t="shared" ref="E29:M29" si="13">(($D$29*$F$9*(1-$F$10))-$F$8-$F$11)-((E17*$L$9*(1-$L$10))-$L$8-$L$11)</f>
        <v>189</v>
      </c>
      <c r="F29" s="12">
        <f t="shared" si="13"/>
        <v>179</v>
      </c>
      <c r="G29" s="12">
        <f t="shared" si="13"/>
        <v>169</v>
      </c>
      <c r="H29" s="12">
        <f t="shared" si="13"/>
        <v>159</v>
      </c>
      <c r="I29" s="12">
        <f t="shared" si="13"/>
        <v>149</v>
      </c>
      <c r="J29" s="12">
        <f t="shared" si="13"/>
        <v>139</v>
      </c>
      <c r="K29" s="12">
        <f t="shared" si="13"/>
        <v>129</v>
      </c>
      <c r="L29" s="12">
        <f t="shared" si="13"/>
        <v>119</v>
      </c>
      <c r="M29" s="20">
        <f t="shared" si="13"/>
        <v>109</v>
      </c>
      <c r="N29" s="5"/>
      <c r="O29" s="28"/>
      <c r="Q29" s="34"/>
    </row>
    <row r="30" spans="1:17" x14ac:dyDescent="0.3">
      <c r="A30" s="32"/>
      <c r="C30" s="27"/>
      <c r="D30" s="11">
        <f t="shared" si="2"/>
        <v>6.75</v>
      </c>
      <c r="E30" s="19">
        <f t="shared" ref="E30:M30" si="14">(($D$30*$F$9*(1-$F$10))-$F$8-$F$11)-((E17*$L$9*(1-$L$10))-$L$8-$L$11)</f>
        <v>222</v>
      </c>
      <c r="F30" s="12">
        <f t="shared" si="14"/>
        <v>212</v>
      </c>
      <c r="G30" s="12">
        <f t="shared" si="14"/>
        <v>202</v>
      </c>
      <c r="H30" s="12">
        <f t="shared" si="14"/>
        <v>192</v>
      </c>
      <c r="I30" s="12">
        <f t="shared" si="14"/>
        <v>182</v>
      </c>
      <c r="J30" s="12">
        <f t="shared" si="14"/>
        <v>172</v>
      </c>
      <c r="K30" s="12">
        <f t="shared" si="14"/>
        <v>162</v>
      </c>
      <c r="L30" s="12">
        <f t="shared" si="14"/>
        <v>152</v>
      </c>
      <c r="M30" s="20">
        <f t="shared" si="14"/>
        <v>142</v>
      </c>
      <c r="N30" s="5"/>
      <c r="O30" s="28"/>
      <c r="Q30" s="34"/>
    </row>
    <row r="31" spans="1:17" x14ac:dyDescent="0.3">
      <c r="A31" s="32"/>
      <c r="C31" s="27"/>
      <c r="D31" s="11">
        <f t="shared" si="2"/>
        <v>7</v>
      </c>
      <c r="E31" s="19">
        <f t="shared" ref="E31:M31" si="15">(($D$31*$F$9*(1-$F$10))-$F$8-$F$11)-((E17*$L$9*(1-$L$10))-$L$8-$L$11)</f>
        <v>255</v>
      </c>
      <c r="F31" s="12">
        <f t="shared" si="15"/>
        <v>245</v>
      </c>
      <c r="G31" s="12">
        <f t="shared" si="15"/>
        <v>235</v>
      </c>
      <c r="H31" s="12">
        <f t="shared" si="15"/>
        <v>225</v>
      </c>
      <c r="I31" s="12">
        <f t="shared" si="15"/>
        <v>215</v>
      </c>
      <c r="J31" s="12">
        <f t="shared" si="15"/>
        <v>205</v>
      </c>
      <c r="K31" s="12">
        <f t="shared" si="15"/>
        <v>195</v>
      </c>
      <c r="L31" s="12">
        <f t="shared" si="15"/>
        <v>185</v>
      </c>
      <c r="M31" s="20">
        <f t="shared" si="15"/>
        <v>175</v>
      </c>
      <c r="N31" s="5"/>
      <c r="O31" s="28"/>
      <c r="Q31" s="34"/>
    </row>
    <row r="32" spans="1:17" x14ac:dyDescent="0.3">
      <c r="A32" s="32"/>
      <c r="C32" s="27"/>
      <c r="D32" s="11">
        <f t="shared" si="2"/>
        <v>7.25</v>
      </c>
      <c r="E32" s="19">
        <f t="shared" ref="E32:M32" si="16">(($D$32*$F$9*(1-$F$10))-$F$8-$F$11)-((E17*$L$9*(1-$L$10))-$L$8-$L$11)</f>
        <v>288</v>
      </c>
      <c r="F32" s="12">
        <f t="shared" si="16"/>
        <v>278</v>
      </c>
      <c r="G32" s="12">
        <f t="shared" si="16"/>
        <v>268</v>
      </c>
      <c r="H32" s="12">
        <f t="shared" si="16"/>
        <v>258</v>
      </c>
      <c r="I32" s="12">
        <f t="shared" si="16"/>
        <v>248</v>
      </c>
      <c r="J32" s="12">
        <f t="shared" si="16"/>
        <v>238</v>
      </c>
      <c r="K32" s="12">
        <f t="shared" si="16"/>
        <v>228</v>
      </c>
      <c r="L32" s="12">
        <f t="shared" si="16"/>
        <v>218</v>
      </c>
      <c r="M32" s="20">
        <f t="shared" si="16"/>
        <v>208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7.5</v>
      </c>
      <c r="E33" s="21">
        <f t="shared" ref="E33:M33" si="17">(($D$33*$F$9*(1-$F$10))-$F$8-$F$11)-((E17*$L$9*(1-$L$10))-$L$8-$L$11)</f>
        <v>321</v>
      </c>
      <c r="F33" s="22">
        <f t="shared" si="17"/>
        <v>311</v>
      </c>
      <c r="G33" s="22">
        <f t="shared" si="17"/>
        <v>301</v>
      </c>
      <c r="H33" s="22">
        <f t="shared" si="17"/>
        <v>291</v>
      </c>
      <c r="I33" s="22">
        <f t="shared" si="17"/>
        <v>281</v>
      </c>
      <c r="J33" s="22">
        <f t="shared" si="17"/>
        <v>271</v>
      </c>
      <c r="K33" s="22">
        <f t="shared" si="17"/>
        <v>261</v>
      </c>
      <c r="L33" s="22">
        <f t="shared" si="17"/>
        <v>251</v>
      </c>
      <c r="M33" s="23">
        <f t="shared" si="17"/>
        <v>241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62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61" priority="36" operator="greaterThan">
      <formula>0</formula>
    </cfRule>
    <cfRule type="cellIs" dxfId="60" priority="37" operator="greaterThan">
      <formula>0</formula>
    </cfRule>
  </conditionalFormatting>
  <conditionalFormatting sqref="E18:M33">
    <cfRule type="cellIs" dxfId="59" priority="35" operator="greaterThan">
      <formula>0</formula>
    </cfRule>
  </conditionalFormatting>
  <conditionalFormatting sqref="F18">
    <cfRule type="cellIs" dxfId="5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4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40"/>
  <sheetViews>
    <sheetView zoomScale="75" zoomScaleNormal="75" workbookViewId="0">
      <selection activeCell="D19" sqref="D19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39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</v>
      </c>
      <c r="F8" s="38">
        <v>688</v>
      </c>
      <c r="G8" s="5" t="s">
        <v>5</v>
      </c>
      <c r="H8" s="5"/>
      <c r="I8" s="5"/>
      <c r="J8" s="5"/>
      <c r="K8" s="7" t="s">
        <v>40</v>
      </c>
      <c r="L8" s="38">
        <v>426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8</v>
      </c>
      <c r="F9" s="39">
        <v>160</v>
      </c>
      <c r="G9" s="5" t="s">
        <v>1</v>
      </c>
      <c r="H9" s="5"/>
      <c r="I9" s="5"/>
      <c r="J9" s="5"/>
      <c r="K9" s="7" t="s">
        <v>41</v>
      </c>
      <c r="L9" s="39">
        <v>100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13</v>
      </c>
      <c r="F10" s="40">
        <v>0.2</v>
      </c>
      <c r="G10" s="5" t="s">
        <v>10</v>
      </c>
      <c r="H10" s="5"/>
      <c r="I10" s="5"/>
      <c r="J10" s="5"/>
      <c r="K10" s="7" t="s">
        <v>42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14</v>
      </c>
      <c r="F11" s="38">
        <v>0</v>
      </c>
      <c r="G11" s="5" t="s">
        <v>5</v>
      </c>
      <c r="H11" s="5"/>
      <c r="I11" s="5"/>
      <c r="J11" s="5"/>
      <c r="K11" s="7" t="s">
        <v>43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44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5</v>
      </c>
      <c r="F17" s="11">
        <f>E17+0.15</f>
        <v>5.15</v>
      </c>
      <c r="G17" s="11">
        <f t="shared" ref="G17:M17" si="0">F17+0.15</f>
        <v>5.3000000000000007</v>
      </c>
      <c r="H17" s="11">
        <f t="shared" si="0"/>
        <v>5.4500000000000011</v>
      </c>
      <c r="I17" s="11">
        <f t="shared" si="0"/>
        <v>5.6000000000000014</v>
      </c>
      <c r="J17" s="11">
        <f t="shared" si="0"/>
        <v>5.7500000000000018</v>
      </c>
      <c r="K17" s="11">
        <f t="shared" si="0"/>
        <v>5.9000000000000021</v>
      </c>
      <c r="L17" s="11">
        <f t="shared" si="0"/>
        <v>6.0500000000000025</v>
      </c>
      <c r="M17" s="11">
        <f t="shared" si="0"/>
        <v>6.2000000000000028</v>
      </c>
      <c r="N17" s="5"/>
      <c r="O17" s="28"/>
      <c r="Q17" s="34"/>
    </row>
    <row r="18" spans="1:17" x14ac:dyDescent="0.3">
      <c r="A18" s="32"/>
      <c r="C18" s="27"/>
      <c r="D18" s="10">
        <v>3.75</v>
      </c>
      <c r="E18" s="16">
        <f t="shared" ref="E18:M18" si="1">(($D$18*$F$9*(1-$F$10))-$F$8-$F$11)-((E17*$L$9*(1-$L$10))-$L$8-$L$11)</f>
        <v>-182</v>
      </c>
      <c r="F18" s="17">
        <f t="shared" si="1"/>
        <v>-194</v>
      </c>
      <c r="G18" s="17">
        <f t="shared" si="1"/>
        <v>-206.00000000000011</v>
      </c>
      <c r="H18" s="17">
        <f t="shared" si="1"/>
        <v>-218.00000000000011</v>
      </c>
      <c r="I18" s="17">
        <f t="shared" si="1"/>
        <v>-230.00000000000011</v>
      </c>
      <c r="J18" s="17">
        <f t="shared" si="1"/>
        <v>-242.00000000000023</v>
      </c>
      <c r="K18" s="17">
        <f t="shared" si="1"/>
        <v>-254.00000000000023</v>
      </c>
      <c r="L18" s="17">
        <f t="shared" si="1"/>
        <v>-266.00000000000023</v>
      </c>
      <c r="M18" s="18">
        <f t="shared" si="1"/>
        <v>-278.00000000000023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D18+0.25</f>
        <v>4</v>
      </c>
      <c r="E19" s="19">
        <f t="shared" ref="E19:M19" si="3">(($D$19*$F$9*(1-$F$10))-$F$8-$F$11)-((E17*$L$9*(1-$L$10))-$L$8-$L$11)</f>
        <v>-150</v>
      </c>
      <c r="F19" s="12">
        <f t="shared" si="3"/>
        <v>-162</v>
      </c>
      <c r="G19" s="12">
        <f t="shared" si="3"/>
        <v>-174.00000000000011</v>
      </c>
      <c r="H19" s="12">
        <f t="shared" si="3"/>
        <v>-186.00000000000011</v>
      </c>
      <c r="I19" s="12">
        <f t="shared" si="3"/>
        <v>-198.00000000000011</v>
      </c>
      <c r="J19" s="12">
        <f t="shared" si="3"/>
        <v>-210.00000000000023</v>
      </c>
      <c r="K19" s="12">
        <f t="shared" si="3"/>
        <v>-222.00000000000023</v>
      </c>
      <c r="L19" s="12">
        <f t="shared" si="3"/>
        <v>-234.00000000000023</v>
      </c>
      <c r="M19" s="20">
        <f t="shared" si="3"/>
        <v>-246.00000000000023</v>
      </c>
      <c r="N19" s="5"/>
      <c r="O19" s="28"/>
      <c r="Q19" s="34"/>
    </row>
    <row r="20" spans="1:17" x14ac:dyDescent="0.3">
      <c r="A20" s="32"/>
      <c r="C20" s="27"/>
      <c r="D20" s="11">
        <f t="shared" si="2"/>
        <v>4.25</v>
      </c>
      <c r="E20" s="19">
        <f t="shared" ref="E20:M20" si="4">(($D$20*$F$9*(1-$F$10))-$F$8-$F$11)-((E17*$L$9*(1-$L$10))-$L$8-$L$11)</f>
        <v>-118</v>
      </c>
      <c r="F20" s="12">
        <f t="shared" si="4"/>
        <v>-130</v>
      </c>
      <c r="G20" s="12">
        <f t="shared" si="4"/>
        <v>-142.00000000000011</v>
      </c>
      <c r="H20" s="12">
        <f t="shared" si="4"/>
        <v>-154.00000000000011</v>
      </c>
      <c r="I20" s="12">
        <f t="shared" si="4"/>
        <v>-166.00000000000011</v>
      </c>
      <c r="J20" s="12">
        <f t="shared" si="4"/>
        <v>-178.00000000000023</v>
      </c>
      <c r="K20" s="12">
        <f t="shared" si="4"/>
        <v>-190.00000000000023</v>
      </c>
      <c r="L20" s="12">
        <f t="shared" si="4"/>
        <v>-202.00000000000023</v>
      </c>
      <c r="M20" s="20">
        <f t="shared" si="4"/>
        <v>-214.00000000000023</v>
      </c>
      <c r="N20" s="5"/>
      <c r="O20" s="28"/>
      <c r="Q20" s="34"/>
    </row>
    <row r="21" spans="1:17" x14ac:dyDescent="0.3">
      <c r="A21" s="32"/>
      <c r="C21" s="27"/>
      <c r="D21" s="11">
        <f t="shared" si="2"/>
        <v>4.5</v>
      </c>
      <c r="E21" s="19">
        <f t="shared" ref="E21:M21" si="5">(($D$21*$F$9*(1-$F$10))-$F$8-$F$11)-((E17*$L$9*(1-$L$10))-$L$8-$L$11)</f>
        <v>-86</v>
      </c>
      <c r="F21" s="12">
        <f t="shared" si="5"/>
        <v>-98</v>
      </c>
      <c r="G21" s="12">
        <f t="shared" si="5"/>
        <v>-110.00000000000011</v>
      </c>
      <c r="H21" s="12">
        <f t="shared" si="5"/>
        <v>-122.00000000000011</v>
      </c>
      <c r="I21" s="12">
        <f t="shared" si="5"/>
        <v>-134.00000000000011</v>
      </c>
      <c r="J21" s="12">
        <f t="shared" si="5"/>
        <v>-146.00000000000023</v>
      </c>
      <c r="K21" s="12">
        <f t="shared" si="5"/>
        <v>-158.00000000000023</v>
      </c>
      <c r="L21" s="12">
        <f t="shared" si="5"/>
        <v>-170.00000000000023</v>
      </c>
      <c r="M21" s="20">
        <f t="shared" si="5"/>
        <v>-182.00000000000023</v>
      </c>
      <c r="N21" s="5"/>
      <c r="O21" s="28"/>
      <c r="Q21" s="34"/>
    </row>
    <row r="22" spans="1:17" x14ac:dyDescent="0.3">
      <c r="A22" s="32"/>
      <c r="C22" s="27"/>
      <c r="D22" s="11">
        <f t="shared" si="2"/>
        <v>4.75</v>
      </c>
      <c r="E22" s="19">
        <f t="shared" ref="E22:M22" si="6">(($D$22*$F$9*(1-$F$10))-$F$8-$F$11)-((E17*$L$9*(1-$L$10))-$L$8-$L$11)</f>
        <v>-54</v>
      </c>
      <c r="F22" s="12">
        <f t="shared" si="6"/>
        <v>-66</v>
      </c>
      <c r="G22" s="12">
        <f t="shared" si="6"/>
        <v>-78.000000000000114</v>
      </c>
      <c r="H22" s="12">
        <f t="shared" si="6"/>
        <v>-90.000000000000114</v>
      </c>
      <c r="I22" s="12">
        <f t="shared" si="6"/>
        <v>-102.00000000000011</v>
      </c>
      <c r="J22" s="12">
        <f t="shared" si="6"/>
        <v>-114.00000000000023</v>
      </c>
      <c r="K22" s="12">
        <f t="shared" si="6"/>
        <v>-126.00000000000023</v>
      </c>
      <c r="L22" s="12">
        <f t="shared" si="6"/>
        <v>-138.00000000000023</v>
      </c>
      <c r="M22" s="20">
        <f t="shared" si="6"/>
        <v>-150.00000000000023</v>
      </c>
      <c r="N22" s="5"/>
      <c r="O22" s="28"/>
      <c r="Q22" s="34"/>
    </row>
    <row r="23" spans="1:17" x14ac:dyDescent="0.3">
      <c r="A23" s="32"/>
      <c r="C23" s="27"/>
      <c r="D23" s="11">
        <f t="shared" si="2"/>
        <v>5</v>
      </c>
      <c r="E23" s="19">
        <f t="shared" ref="E23:M23" si="7">(($D$23*$F$9*(1-$F$10))-$F$8-$F$11)-((E17*$L$9*(1-$L$10))-$L$8-$L$11)</f>
        <v>-22</v>
      </c>
      <c r="F23" s="12">
        <f t="shared" si="7"/>
        <v>-34</v>
      </c>
      <c r="G23" s="12">
        <f t="shared" si="7"/>
        <v>-46.000000000000114</v>
      </c>
      <c r="H23" s="12">
        <f t="shared" si="7"/>
        <v>-58.000000000000114</v>
      </c>
      <c r="I23" s="12">
        <f t="shared" si="7"/>
        <v>-70.000000000000114</v>
      </c>
      <c r="J23" s="12">
        <f t="shared" si="7"/>
        <v>-82.000000000000227</v>
      </c>
      <c r="K23" s="12">
        <f t="shared" si="7"/>
        <v>-94.000000000000227</v>
      </c>
      <c r="L23" s="12">
        <f t="shared" si="7"/>
        <v>-106.00000000000023</v>
      </c>
      <c r="M23" s="20">
        <f t="shared" si="7"/>
        <v>-118.00000000000023</v>
      </c>
      <c r="N23" s="5"/>
      <c r="O23" s="28"/>
      <c r="Q23" s="34"/>
    </row>
    <row r="24" spans="1:17" x14ac:dyDescent="0.3">
      <c r="A24" s="32"/>
      <c r="C24" s="27"/>
      <c r="D24" s="11">
        <f t="shared" si="2"/>
        <v>5.25</v>
      </c>
      <c r="E24" s="19">
        <f t="shared" ref="E24:M24" si="8">(($D$24*$F$9*(1-$F$10))-$F$8-$F$11)-((E17*$L$9*(1-$L$10))-$L$8-$L$11)</f>
        <v>10</v>
      </c>
      <c r="F24" s="12">
        <f t="shared" si="8"/>
        <v>-2</v>
      </c>
      <c r="G24" s="12">
        <f t="shared" si="8"/>
        <v>-14.000000000000114</v>
      </c>
      <c r="H24" s="12">
        <f t="shared" si="8"/>
        <v>-26.000000000000114</v>
      </c>
      <c r="I24" s="12">
        <f t="shared" si="8"/>
        <v>-38.000000000000114</v>
      </c>
      <c r="J24" s="12">
        <f t="shared" si="8"/>
        <v>-50.000000000000227</v>
      </c>
      <c r="K24" s="12">
        <f t="shared" si="8"/>
        <v>-62.000000000000227</v>
      </c>
      <c r="L24" s="12">
        <f t="shared" si="8"/>
        <v>-74.000000000000227</v>
      </c>
      <c r="M24" s="20">
        <f t="shared" si="8"/>
        <v>-86.000000000000227</v>
      </c>
      <c r="N24" s="5"/>
      <c r="O24" s="28"/>
      <c r="Q24" s="34"/>
    </row>
    <row r="25" spans="1:17" x14ac:dyDescent="0.3">
      <c r="A25" s="32"/>
      <c r="C25" s="27"/>
      <c r="D25" s="11">
        <f t="shared" si="2"/>
        <v>5.5</v>
      </c>
      <c r="E25" s="19">
        <f t="shared" ref="E25:M25" si="9">(($D$25*$F$9*(1-$F$10))-$F$8-$F$11)-((E17*$L$9*(1-$L$10))-$L$8-$L$11)</f>
        <v>42</v>
      </c>
      <c r="F25" s="12">
        <f t="shared" si="9"/>
        <v>30</v>
      </c>
      <c r="G25" s="12">
        <f t="shared" si="9"/>
        <v>17.999999999999886</v>
      </c>
      <c r="H25" s="12">
        <f t="shared" si="9"/>
        <v>5.9999999999998863</v>
      </c>
      <c r="I25" s="12">
        <f t="shared" si="9"/>
        <v>-6.0000000000001137</v>
      </c>
      <c r="J25" s="12">
        <f t="shared" si="9"/>
        <v>-18.000000000000227</v>
      </c>
      <c r="K25" s="12">
        <f t="shared" si="9"/>
        <v>-30.000000000000227</v>
      </c>
      <c r="L25" s="12">
        <f t="shared" si="9"/>
        <v>-42.000000000000227</v>
      </c>
      <c r="M25" s="20">
        <f t="shared" si="9"/>
        <v>-54.000000000000227</v>
      </c>
      <c r="N25" s="5"/>
      <c r="O25" s="28"/>
      <c r="Q25" s="34"/>
    </row>
    <row r="26" spans="1:17" x14ac:dyDescent="0.3">
      <c r="A26" s="32"/>
      <c r="C26" s="27"/>
      <c r="D26" s="11">
        <f t="shared" si="2"/>
        <v>5.75</v>
      </c>
      <c r="E26" s="19">
        <f t="shared" ref="E26:M26" si="10">(($D$26*$F$9*(1-$F$10))-$F$8-$F$11)-((E17*$L$9*(1-$L$10))-$L$8-$L$11)</f>
        <v>74</v>
      </c>
      <c r="F26" s="12">
        <f t="shared" si="10"/>
        <v>62</v>
      </c>
      <c r="G26" s="12">
        <f t="shared" si="10"/>
        <v>49.999999999999886</v>
      </c>
      <c r="H26" s="12">
        <f t="shared" si="10"/>
        <v>37.999999999999886</v>
      </c>
      <c r="I26" s="12">
        <f t="shared" si="10"/>
        <v>25.999999999999886</v>
      </c>
      <c r="J26" s="12">
        <f t="shared" si="10"/>
        <v>13.999999999999773</v>
      </c>
      <c r="K26" s="12">
        <f t="shared" si="10"/>
        <v>1.9999999999997726</v>
      </c>
      <c r="L26" s="12">
        <f t="shared" si="10"/>
        <v>-10.000000000000227</v>
      </c>
      <c r="M26" s="20">
        <f t="shared" si="10"/>
        <v>-22.000000000000227</v>
      </c>
      <c r="N26" s="5"/>
      <c r="O26" s="28"/>
      <c r="Q26" s="34"/>
    </row>
    <row r="27" spans="1:17" x14ac:dyDescent="0.3">
      <c r="A27" s="32"/>
      <c r="C27" s="27"/>
      <c r="D27" s="11">
        <f t="shared" si="2"/>
        <v>6</v>
      </c>
      <c r="E27" s="19">
        <f t="shared" ref="E27:M27" si="11">(($D$27*$F$9*(1-$F$10))-$F$8-$F$11)-((E17*$L$9*(1-$L$10))-$L$8-$L$11)</f>
        <v>106</v>
      </c>
      <c r="F27" s="12">
        <f t="shared" si="11"/>
        <v>94</v>
      </c>
      <c r="G27" s="12">
        <f t="shared" si="11"/>
        <v>81.999999999999886</v>
      </c>
      <c r="H27" s="12">
        <f t="shared" si="11"/>
        <v>69.999999999999886</v>
      </c>
      <c r="I27" s="12">
        <f t="shared" si="11"/>
        <v>57.999999999999886</v>
      </c>
      <c r="J27" s="12">
        <f t="shared" si="11"/>
        <v>45.999999999999773</v>
      </c>
      <c r="K27" s="12">
        <f t="shared" si="11"/>
        <v>33.999999999999773</v>
      </c>
      <c r="L27" s="12">
        <f t="shared" si="11"/>
        <v>21.999999999999773</v>
      </c>
      <c r="M27" s="20">
        <f t="shared" si="11"/>
        <v>9.9999999999997726</v>
      </c>
      <c r="N27" s="5"/>
      <c r="O27" s="28"/>
      <c r="Q27" s="34"/>
    </row>
    <row r="28" spans="1:17" x14ac:dyDescent="0.3">
      <c r="A28" s="32"/>
      <c r="C28" s="27"/>
      <c r="D28" s="11">
        <f t="shared" si="2"/>
        <v>6.25</v>
      </c>
      <c r="E28" s="19">
        <f t="shared" ref="E28:M28" si="12">(($D$28*$F$9*(1-$F$10))-$F$8-$F$11)-((E17*$L$9*(1-$L$10))-$L$8-$L$11)</f>
        <v>138</v>
      </c>
      <c r="F28" s="12">
        <f t="shared" si="12"/>
        <v>126</v>
      </c>
      <c r="G28" s="12">
        <f t="shared" si="12"/>
        <v>113.99999999999989</v>
      </c>
      <c r="H28" s="12">
        <f t="shared" si="12"/>
        <v>101.99999999999989</v>
      </c>
      <c r="I28" s="12">
        <f t="shared" si="12"/>
        <v>89.999999999999886</v>
      </c>
      <c r="J28" s="12">
        <f t="shared" si="12"/>
        <v>77.999999999999773</v>
      </c>
      <c r="K28" s="12">
        <f t="shared" si="12"/>
        <v>65.999999999999773</v>
      </c>
      <c r="L28" s="12">
        <f t="shared" si="12"/>
        <v>53.999999999999773</v>
      </c>
      <c r="M28" s="20">
        <f t="shared" si="12"/>
        <v>41.999999999999773</v>
      </c>
      <c r="N28" s="5"/>
      <c r="O28" s="28"/>
      <c r="Q28" s="34"/>
    </row>
    <row r="29" spans="1:17" x14ac:dyDescent="0.3">
      <c r="A29" s="32"/>
      <c r="C29" s="27"/>
      <c r="D29" s="11">
        <f t="shared" si="2"/>
        <v>6.5</v>
      </c>
      <c r="E29" s="19">
        <f t="shared" ref="E29:M29" si="13">(($D$29*$F$9*(1-$F$10))-$F$8-$F$11)-((E17*$L$9*(1-$L$10))-$L$8-$L$11)</f>
        <v>170</v>
      </c>
      <c r="F29" s="12">
        <f t="shared" si="13"/>
        <v>158</v>
      </c>
      <c r="G29" s="12">
        <f t="shared" si="13"/>
        <v>145.99999999999989</v>
      </c>
      <c r="H29" s="12">
        <f t="shared" si="13"/>
        <v>133.99999999999989</v>
      </c>
      <c r="I29" s="12">
        <f t="shared" si="13"/>
        <v>121.99999999999989</v>
      </c>
      <c r="J29" s="12">
        <f t="shared" si="13"/>
        <v>109.99999999999977</v>
      </c>
      <c r="K29" s="12">
        <f t="shared" si="13"/>
        <v>97.999999999999773</v>
      </c>
      <c r="L29" s="12">
        <f t="shared" si="13"/>
        <v>85.999999999999773</v>
      </c>
      <c r="M29" s="20">
        <f t="shared" si="13"/>
        <v>73.999999999999773</v>
      </c>
      <c r="N29" s="5"/>
      <c r="O29" s="28"/>
      <c r="Q29" s="34"/>
    </row>
    <row r="30" spans="1:17" x14ac:dyDescent="0.3">
      <c r="A30" s="32"/>
      <c r="C30" s="27"/>
      <c r="D30" s="11">
        <f t="shared" si="2"/>
        <v>6.75</v>
      </c>
      <c r="E30" s="19">
        <f t="shared" ref="E30:M30" si="14">(($D$30*$F$9*(1-$F$10))-$F$8-$F$11)-((E17*$L$9*(1-$L$10))-$L$8-$L$11)</f>
        <v>202</v>
      </c>
      <c r="F30" s="12">
        <f t="shared" si="14"/>
        <v>190</v>
      </c>
      <c r="G30" s="12">
        <f t="shared" si="14"/>
        <v>177.99999999999989</v>
      </c>
      <c r="H30" s="12">
        <f t="shared" si="14"/>
        <v>165.99999999999989</v>
      </c>
      <c r="I30" s="12">
        <f t="shared" si="14"/>
        <v>153.99999999999989</v>
      </c>
      <c r="J30" s="12">
        <f t="shared" si="14"/>
        <v>141.99999999999977</v>
      </c>
      <c r="K30" s="12">
        <f t="shared" si="14"/>
        <v>129.99999999999977</v>
      </c>
      <c r="L30" s="12">
        <f t="shared" si="14"/>
        <v>117.99999999999977</v>
      </c>
      <c r="M30" s="20">
        <f t="shared" si="14"/>
        <v>105.99999999999977</v>
      </c>
      <c r="N30" s="5"/>
      <c r="O30" s="28"/>
      <c r="Q30" s="34"/>
    </row>
    <row r="31" spans="1:17" x14ac:dyDescent="0.3">
      <c r="A31" s="32"/>
      <c r="C31" s="27"/>
      <c r="D31" s="11">
        <f t="shared" si="2"/>
        <v>7</v>
      </c>
      <c r="E31" s="19">
        <f t="shared" ref="E31:M31" si="15">(($D$31*$F$9*(1-$F$10))-$F$8-$F$11)-((E17*$L$9*(1-$L$10))-$L$8-$L$11)</f>
        <v>234</v>
      </c>
      <c r="F31" s="12">
        <f t="shared" si="15"/>
        <v>222</v>
      </c>
      <c r="G31" s="12">
        <f t="shared" si="15"/>
        <v>209.99999999999989</v>
      </c>
      <c r="H31" s="12">
        <f t="shared" si="15"/>
        <v>197.99999999999989</v>
      </c>
      <c r="I31" s="12">
        <f t="shared" si="15"/>
        <v>185.99999999999989</v>
      </c>
      <c r="J31" s="12">
        <f t="shared" si="15"/>
        <v>173.99999999999977</v>
      </c>
      <c r="K31" s="12">
        <f t="shared" si="15"/>
        <v>161.99999999999977</v>
      </c>
      <c r="L31" s="12">
        <f t="shared" si="15"/>
        <v>149.99999999999977</v>
      </c>
      <c r="M31" s="20">
        <f t="shared" si="15"/>
        <v>137.99999999999977</v>
      </c>
      <c r="N31" s="5"/>
      <c r="O31" s="28"/>
      <c r="Q31" s="34"/>
    </row>
    <row r="32" spans="1:17" x14ac:dyDescent="0.3">
      <c r="A32" s="32"/>
      <c r="C32" s="27"/>
      <c r="D32" s="11">
        <f t="shared" si="2"/>
        <v>7.25</v>
      </c>
      <c r="E32" s="19">
        <f t="shared" ref="E32:M32" si="16">(($D$32*$F$9*(1-$F$10))-$F$8-$F$11)-((E17*$L$9*(1-$L$10))-$L$8-$L$11)</f>
        <v>266</v>
      </c>
      <c r="F32" s="12">
        <f t="shared" si="16"/>
        <v>254</v>
      </c>
      <c r="G32" s="12">
        <f t="shared" si="16"/>
        <v>241.99999999999989</v>
      </c>
      <c r="H32" s="12">
        <f t="shared" si="16"/>
        <v>229.99999999999989</v>
      </c>
      <c r="I32" s="12">
        <f t="shared" si="16"/>
        <v>217.99999999999989</v>
      </c>
      <c r="J32" s="12">
        <f t="shared" si="16"/>
        <v>205.99999999999977</v>
      </c>
      <c r="K32" s="12">
        <f t="shared" si="16"/>
        <v>193.99999999999977</v>
      </c>
      <c r="L32" s="12">
        <f t="shared" si="16"/>
        <v>181.99999999999977</v>
      </c>
      <c r="M32" s="20">
        <f t="shared" si="16"/>
        <v>169.99999999999977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7.5</v>
      </c>
      <c r="E33" s="21">
        <f t="shared" ref="E33:M33" si="17">(($D$33*$F$9*(1-$F$10))-$F$8-$F$11)-((E17*$L$9*(1-$L$10))-$L$8-$L$11)</f>
        <v>298</v>
      </c>
      <c r="F33" s="22">
        <f t="shared" si="17"/>
        <v>286</v>
      </c>
      <c r="G33" s="22">
        <f t="shared" si="17"/>
        <v>273.99999999999989</v>
      </c>
      <c r="H33" s="22">
        <f t="shared" si="17"/>
        <v>261.99999999999989</v>
      </c>
      <c r="I33" s="22">
        <f t="shared" si="17"/>
        <v>249.99999999999989</v>
      </c>
      <c r="J33" s="22">
        <f t="shared" si="17"/>
        <v>237.99999999999977</v>
      </c>
      <c r="K33" s="22">
        <f t="shared" si="17"/>
        <v>225.99999999999977</v>
      </c>
      <c r="L33" s="22">
        <f t="shared" si="17"/>
        <v>213.99999999999977</v>
      </c>
      <c r="M33" s="23">
        <f t="shared" si="17"/>
        <v>201.99999999999977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41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0" priority="36" operator="greaterThan">
      <formula>0</formula>
    </cfRule>
    <cfRule type="cellIs" dxfId="39" priority="37" operator="greaterThan">
      <formula>0</formula>
    </cfRule>
  </conditionalFormatting>
  <conditionalFormatting sqref="E18:M33">
    <cfRule type="cellIs" dxfId="38" priority="35" operator="greaterThan">
      <formula>0</formula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40"/>
  <sheetViews>
    <sheetView zoomScale="75" zoomScaleNormal="75" workbookViewId="0">
      <selection activeCell="O3" sqref="O3"/>
    </sheetView>
  </sheetViews>
  <sheetFormatPr defaultRowHeight="18.75" x14ac:dyDescent="0.3"/>
  <cols>
    <col min="1" max="1" width="4.140625" style="1" customWidth="1"/>
    <col min="2" max="2" width="10.42578125" style="1" customWidth="1"/>
    <col min="3" max="3" width="15.140625" style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45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40</v>
      </c>
      <c r="F8" s="38">
        <v>426</v>
      </c>
      <c r="G8" s="5" t="s">
        <v>5</v>
      </c>
      <c r="H8" s="5"/>
      <c r="I8" s="5"/>
      <c r="J8" s="5"/>
      <c r="K8" s="7" t="s">
        <v>7</v>
      </c>
      <c r="L8" s="38">
        <v>499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41</v>
      </c>
      <c r="F9" s="39">
        <v>100</v>
      </c>
      <c r="G9" s="5" t="s">
        <v>1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42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43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42"/>
      <c r="D16" s="9" t="s">
        <v>44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12</v>
      </c>
      <c r="F17" s="11">
        <f t="shared" ref="F17:M17" si="0">E17+0.25</f>
        <v>12.25</v>
      </c>
      <c r="G17" s="11">
        <f t="shared" si="0"/>
        <v>12.5</v>
      </c>
      <c r="H17" s="11">
        <f t="shared" si="0"/>
        <v>12.75</v>
      </c>
      <c r="I17" s="11">
        <f t="shared" si="0"/>
        <v>13</v>
      </c>
      <c r="J17" s="11">
        <f t="shared" si="0"/>
        <v>13.25</v>
      </c>
      <c r="K17" s="11">
        <f t="shared" si="0"/>
        <v>13.5</v>
      </c>
      <c r="L17" s="11">
        <f t="shared" si="0"/>
        <v>13.75</v>
      </c>
      <c r="M17" s="11">
        <f t="shared" si="0"/>
        <v>14</v>
      </c>
      <c r="N17" s="5"/>
      <c r="O17" s="28"/>
      <c r="Q17" s="34"/>
    </row>
    <row r="18" spans="1:17" x14ac:dyDescent="0.3">
      <c r="A18" s="32"/>
      <c r="C18" s="27"/>
      <c r="D18" s="10">
        <v>5</v>
      </c>
      <c r="E18" s="16">
        <f t="shared" ref="E18:M18" si="1">(($D$18*$F$9*(1-$F$10))-$F$8-$F$11)-((E17*$L$9*(1-$L$10))-$L$8-$L$11)</f>
        <v>-7</v>
      </c>
      <c r="F18" s="17">
        <f t="shared" si="1"/>
        <v>-17</v>
      </c>
      <c r="G18" s="17">
        <f t="shared" si="1"/>
        <v>-27</v>
      </c>
      <c r="H18" s="17">
        <f t="shared" si="1"/>
        <v>-37</v>
      </c>
      <c r="I18" s="17">
        <f t="shared" si="1"/>
        <v>-47</v>
      </c>
      <c r="J18" s="17">
        <f t="shared" si="1"/>
        <v>-57</v>
      </c>
      <c r="K18" s="17">
        <f t="shared" si="1"/>
        <v>-67</v>
      </c>
      <c r="L18" s="17">
        <f t="shared" si="1"/>
        <v>-77</v>
      </c>
      <c r="M18" s="18">
        <f t="shared" si="1"/>
        <v>-87</v>
      </c>
      <c r="N18" s="5"/>
      <c r="O18" s="28"/>
      <c r="Q18" s="34"/>
    </row>
    <row r="19" spans="1:17" x14ac:dyDescent="0.3">
      <c r="A19" s="32"/>
      <c r="C19" s="27"/>
      <c r="D19" s="11">
        <f>D18+0.1</f>
        <v>5.0999999999999996</v>
      </c>
      <c r="E19" s="19">
        <f t="shared" ref="E19:M19" si="2">(($D$19*$F$9*(1-$F$10))-$F$8-$F$11)-((E17*$L$9*(1-$L$10))-$L$8-$L$11)</f>
        <v>1</v>
      </c>
      <c r="F19" s="12">
        <f t="shared" si="2"/>
        <v>-9</v>
      </c>
      <c r="G19" s="12">
        <f t="shared" si="2"/>
        <v>-19</v>
      </c>
      <c r="H19" s="12">
        <f t="shared" si="2"/>
        <v>-29</v>
      </c>
      <c r="I19" s="12">
        <f t="shared" si="2"/>
        <v>-39</v>
      </c>
      <c r="J19" s="12">
        <f t="shared" si="2"/>
        <v>-49</v>
      </c>
      <c r="K19" s="12">
        <f t="shared" si="2"/>
        <v>-59</v>
      </c>
      <c r="L19" s="12">
        <f t="shared" si="2"/>
        <v>-69</v>
      </c>
      <c r="M19" s="20">
        <f t="shared" si="2"/>
        <v>-79</v>
      </c>
      <c r="N19" s="5"/>
      <c r="O19" s="28"/>
      <c r="Q19" s="34"/>
    </row>
    <row r="20" spans="1:17" x14ac:dyDescent="0.3">
      <c r="A20" s="32"/>
      <c r="C20" s="27"/>
      <c r="D20" s="11">
        <f t="shared" ref="D20:D33" si="3">D19+0.1</f>
        <v>5.1999999999999993</v>
      </c>
      <c r="E20" s="19">
        <f t="shared" ref="E20:M20" si="4">(($D$20*$F$9*(1-$F$10))-$F$8-$F$11)-((E17*$L$9*(1-$L$10))-$L$8-$L$11)</f>
        <v>8.9999999999999432</v>
      </c>
      <c r="F20" s="12">
        <f t="shared" si="4"/>
        <v>-1.0000000000000568</v>
      </c>
      <c r="G20" s="12">
        <f t="shared" si="4"/>
        <v>-11.000000000000057</v>
      </c>
      <c r="H20" s="12">
        <f t="shared" si="4"/>
        <v>-21.000000000000057</v>
      </c>
      <c r="I20" s="12">
        <f t="shared" si="4"/>
        <v>-31.000000000000057</v>
      </c>
      <c r="J20" s="12">
        <f t="shared" si="4"/>
        <v>-41.000000000000057</v>
      </c>
      <c r="K20" s="12">
        <f t="shared" si="4"/>
        <v>-51.000000000000057</v>
      </c>
      <c r="L20" s="12">
        <f t="shared" si="4"/>
        <v>-61.000000000000057</v>
      </c>
      <c r="M20" s="20">
        <f t="shared" si="4"/>
        <v>-71.000000000000057</v>
      </c>
      <c r="N20" s="5"/>
      <c r="O20" s="28"/>
      <c r="Q20" s="34"/>
    </row>
    <row r="21" spans="1:17" x14ac:dyDescent="0.3">
      <c r="A21" s="32"/>
      <c r="C21" s="27"/>
      <c r="D21" s="11">
        <f t="shared" si="3"/>
        <v>5.2999999999999989</v>
      </c>
      <c r="E21" s="19">
        <f t="shared" ref="E21:M21" si="5">(($D$21*$F$9*(1-$F$10))-$F$8-$F$11)-((E17*$L$9*(1-$L$10))-$L$8-$L$11)</f>
        <v>16.999999999999943</v>
      </c>
      <c r="F21" s="12">
        <f t="shared" si="5"/>
        <v>6.9999999999999432</v>
      </c>
      <c r="G21" s="12">
        <f t="shared" si="5"/>
        <v>-3.0000000000000568</v>
      </c>
      <c r="H21" s="12">
        <f t="shared" si="5"/>
        <v>-13.000000000000057</v>
      </c>
      <c r="I21" s="12">
        <f t="shared" si="5"/>
        <v>-23.000000000000057</v>
      </c>
      <c r="J21" s="12">
        <f t="shared" si="5"/>
        <v>-33.000000000000057</v>
      </c>
      <c r="K21" s="12">
        <f t="shared" si="5"/>
        <v>-43.000000000000057</v>
      </c>
      <c r="L21" s="12">
        <f t="shared" si="5"/>
        <v>-53.000000000000057</v>
      </c>
      <c r="M21" s="20">
        <f t="shared" si="5"/>
        <v>-63.000000000000057</v>
      </c>
      <c r="N21" s="5"/>
      <c r="O21" s="28"/>
      <c r="Q21" s="34"/>
    </row>
    <row r="22" spans="1:17" x14ac:dyDescent="0.3">
      <c r="A22" s="32"/>
      <c r="C22" s="27"/>
      <c r="D22" s="11">
        <f t="shared" si="3"/>
        <v>5.3999999999999986</v>
      </c>
      <c r="E22" s="19">
        <f t="shared" ref="E22:M22" si="6">(($D$22*$F$9*(1-$F$10))-$F$8-$F$11)-((E17*$L$9*(1-$L$10))-$L$8-$L$11)</f>
        <v>24.999999999999943</v>
      </c>
      <c r="F22" s="12">
        <f t="shared" si="6"/>
        <v>14.999999999999943</v>
      </c>
      <c r="G22" s="12">
        <f t="shared" si="6"/>
        <v>4.9999999999999432</v>
      </c>
      <c r="H22" s="12">
        <f t="shared" si="6"/>
        <v>-5.0000000000000568</v>
      </c>
      <c r="I22" s="12">
        <f t="shared" si="6"/>
        <v>-15.000000000000057</v>
      </c>
      <c r="J22" s="12">
        <f t="shared" si="6"/>
        <v>-25.000000000000057</v>
      </c>
      <c r="K22" s="12">
        <f t="shared" si="6"/>
        <v>-35.000000000000057</v>
      </c>
      <c r="L22" s="12">
        <f t="shared" si="6"/>
        <v>-45.000000000000057</v>
      </c>
      <c r="M22" s="20">
        <f t="shared" si="6"/>
        <v>-55.000000000000057</v>
      </c>
      <c r="N22" s="5"/>
      <c r="O22" s="28"/>
      <c r="Q22" s="34"/>
    </row>
    <row r="23" spans="1:17" x14ac:dyDescent="0.3">
      <c r="A23" s="32"/>
      <c r="C23" s="27"/>
      <c r="D23" s="11">
        <f t="shared" si="3"/>
        <v>5.4999999999999982</v>
      </c>
      <c r="E23" s="19">
        <f t="shared" ref="E23:M23" si="7">(($D$23*$F$9*(1-$F$10))-$F$8-$F$11)-((E17*$L$9*(1-$L$10))-$L$8-$L$11)</f>
        <v>32.999999999999829</v>
      </c>
      <c r="F23" s="12">
        <f t="shared" si="7"/>
        <v>22.999999999999829</v>
      </c>
      <c r="G23" s="12">
        <f t="shared" si="7"/>
        <v>12.999999999999829</v>
      </c>
      <c r="H23" s="12">
        <f t="shared" si="7"/>
        <v>2.9999999999998295</v>
      </c>
      <c r="I23" s="12">
        <f t="shared" si="7"/>
        <v>-7.0000000000001705</v>
      </c>
      <c r="J23" s="12">
        <f t="shared" si="7"/>
        <v>-17.000000000000171</v>
      </c>
      <c r="K23" s="12">
        <f t="shared" si="7"/>
        <v>-27.000000000000171</v>
      </c>
      <c r="L23" s="12">
        <f t="shared" si="7"/>
        <v>-37.000000000000171</v>
      </c>
      <c r="M23" s="20">
        <f t="shared" si="7"/>
        <v>-47.000000000000171</v>
      </c>
      <c r="N23" s="5"/>
      <c r="O23" s="28"/>
      <c r="Q23" s="34"/>
    </row>
    <row r="24" spans="1:17" x14ac:dyDescent="0.3">
      <c r="A24" s="32"/>
      <c r="C24" s="27"/>
      <c r="D24" s="11">
        <f t="shared" si="3"/>
        <v>5.5999999999999979</v>
      </c>
      <c r="E24" s="19">
        <f t="shared" ref="E24:M24" si="8">(($D$24*$F$9*(1-$F$10))-$F$8-$F$11)-((E17*$L$9*(1-$L$10))-$L$8-$L$11)</f>
        <v>40.999999999999829</v>
      </c>
      <c r="F24" s="12">
        <f t="shared" si="8"/>
        <v>30.999999999999829</v>
      </c>
      <c r="G24" s="12">
        <f t="shared" si="8"/>
        <v>20.999999999999829</v>
      </c>
      <c r="H24" s="12">
        <f t="shared" si="8"/>
        <v>10.999999999999829</v>
      </c>
      <c r="I24" s="12">
        <f t="shared" si="8"/>
        <v>0.99999999999982947</v>
      </c>
      <c r="J24" s="12">
        <f t="shared" si="8"/>
        <v>-9.0000000000001705</v>
      </c>
      <c r="K24" s="12">
        <f t="shared" si="8"/>
        <v>-19.000000000000171</v>
      </c>
      <c r="L24" s="12">
        <f t="shared" si="8"/>
        <v>-29.000000000000171</v>
      </c>
      <c r="M24" s="20">
        <f t="shared" si="8"/>
        <v>-39.000000000000171</v>
      </c>
      <c r="N24" s="5"/>
      <c r="O24" s="28"/>
      <c r="Q24" s="34"/>
    </row>
    <row r="25" spans="1:17" x14ac:dyDescent="0.3">
      <c r="A25" s="32"/>
      <c r="C25" s="27"/>
      <c r="D25" s="11">
        <f t="shared" si="3"/>
        <v>5.6999999999999975</v>
      </c>
      <c r="E25" s="19">
        <f t="shared" ref="E25:M25" si="9">(($D$25*$F$9*(1-$F$10))-$F$8-$F$11)-((E17*$L$9*(1-$L$10))-$L$8-$L$11)</f>
        <v>48.999999999999829</v>
      </c>
      <c r="F25" s="12">
        <f t="shared" si="9"/>
        <v>38.999999999999829</v>
      </c>
      <c r="G25" s="12">
        <f t="shared" si="9"/>
        <v>28.999999999999829</v>
      </c>
      <c r="H25" s="12">
        <f t="shared" si="9"/>
        <v>18.999999999999829</v>
      </c>
      <c r="I25" s="12">
        <f t="shared" si="9"/>
        <v>8.9999999999998295</v>
      </c>
      <c r="J25" s="12">
        <f t="shared" si="9"/>
        <v>-1.0000000000001705</v>
      </c>
      <c r="K25" s="12">
        <f t="shared" si="9"/>
        <v>-11.000000000000171</v>
      </c>
      <c r="L25" s="12">
        <f t="shared" si="9"/>
        <v>-21.000000000000171</v>
      </c>
      <c r="M25" s="20">
        <f t="shared" si="9"/>
        <v>-31.000000000000171</v>
      </c>
      <c r="N25" s="5"/>
      <c r="O25" s="28"/>
      <c r="Q25" s="34"/>
    </row>
    <row r="26" spans="1:17" x14ac:dyDescent="0.3">
      <c r="A26" s="32"/>
      <c r="C26" s="27"/>
      <c r="D26" s="11">
        <f t="shared" si="3"/>
        <v>5.7999999999999972</v>
      </c>
      <c r="E26" s="19">
        <f t="shared" ref="E26:M26" si="10">(($D$26*$F$9*(1-$F$10))-$F$8-$F$11)-((E17*$L$9*(1-$L$10))-$L$8-$L$11)</f>
        <v>56.999999999999829</v>
      </c>
      <c r="F26" s="12">
        <f t="shared" si="10"/>
        <v>46.999999999999829</v>
      </c>
      <c r="G26" s="12">
        <f t="shared" si="10"/>
        <v>36.999999999999829</v>
      </c>
      <c r="H26" s="12">
        <f t="shared" si="10"/>
        <v>26.999999999999829</v>
      </c>
      <c r="I26" s="12">
        <f t="shared" si="10"/>
        <v>16.999999999999829</v>
      </c>
      <c r="J26" s="12">
        <f t="shared" si="10"/>
        <v>6.9999999999998295</v>
      </c>
      <c r="K26" s="12">
        <f t="shared" si="10"/>
        <v>-3.0000000000001705</v>
      </c>
      <c r="L26" s="12">
        <f t="shared" si="10"/>
        <v>-13.000000000000171</v>
      </c>
      <c r="M26" s="20">
        <f t="shared" si="10"/>
        <v>-23.000000000000171</v>
      </c>
      <c r="N26" s="5"/>
      <c r="O26" s="28"/>
      <c r="Q26" s="34"/>
    </row>
    <row r="27" spans="1:17" x14ac:dyDescent="0.3">
      <c r="A27" s="32"/>
      <c r="C27" s="27"/>
      <c r="D27" s="11">
        <f t="shared" si="3"/>
        <v>5.8999999999999968</v>
      </c>
      <c r="E27" s="19">
        <f t="shared" ref="E27:M27" si="11">(($D$27*$F$9*(1-$F$10))-$F$8-$F$11)-((E17*$L$9*(1-$L$10))-$L$8-$L$11)</f>
        <v>64.999999999999773</v>
      </c>
      <c r="F27" s="12">
        <f t="shared" si="11"/>
        <v>54.999999999999773</v>
      </c>
      <c r="G27" s="12">
        <f t="shared" si="11"/>
        <v>44.999999999999773</v>
      </c>
      <c r="H27" s="12">
        <f t="shared" si="11"/>
        <v>34.999999999999773</v>
      </c>
      <c r="I27" s="12">
        <f t="shared" si="11"/>
        <v>24.999999999999773</v>
      </c>
      <c r="J27" s="12">
        <f t="shared" si="11"/>
        <v>14.999999999999773</v>
      </c>
      <c r="K27" s="12">
        <f t="shared" si="11"/>
        <v>4.9999999999997726</v>
      </c>
      <c r="L27" s="12">
        <f t="shared" si="11"/>
        <v>-5.0000000000002274</v>
      </c>
      <c r="M27" s="20">
        <f t="shared" si="11"/>
        <v>-15.000000000000227</v>
      </c>
      <c r="N27" s="5"/>
      <c r="O27" s="28"/>
      <c r="Q27" s="34"/>
    </row>
    <row r="28" spans="1:17" x14ac:dyDescent="0.3">
      <c r="A28" s="32"/>
      <c r="C28" s="27"/>
      <c r="D28" s="11">
        <f t="shared" si="3"/>
        <v>5.9999999999999964</v>
      </c>
      <c r="E28" s="19">
        <f t="shared" ref="E28:M28" si="12">(($D$28*$F$9*(1-$F$10))-$F$8-$F$11)-((E17*$L$9*(1-$L$10))-$L$8-$L$11)</f>
        <v>72.999999999999773</v>
      </c>
      <c r="F28" s="12">
        <f t="shared" si="12"/>
        <v>62.999999999999773</v>
      </c>
      <c r="G28" s="12">
        <f t="shared" si="12"/>
        <v>52.999999999999773</v>
      </c>
      <c r="H28" s="12">
        <f t="shared" si="12"/>
        <v>42.999999999999773</v>
      </c>
      <c r="I28" s="12">
        <f t="shared" si="12"/>
        <v>32.999999999999773</v>
      </c>
      <c r="J28" s="12">
        <f t="shared" si="12"/>
        <v>22.999999999999773</v>
      </c>
      <c r="K28" s="12">
        <f t="shared" si="12"/>
        <v>12.999999999999773</v>
      </c>
      <c r="L28" s="12">
        <f t="shared" si="12"/>
        <v>2.9999999999997726</v>
      </c>
      <c r="M28" s="20">
        <f t="shared" si="12"/>
        <v>-7.0000000000002274</v>
      </c>
      <c r="N28" s="5"/>
      <c r="O28" s="28"/>
      <c r="Q28" s="34"/>
    </row>
    <row r="29" spans="1:17" x14ac:dyDescent="0.3">
      <c r="A29" s="32"/>
      <c r="C29" s="27"/>
      <c r="D29" s="11">
        <f t="shared" si="3"/>
        <v>6.0999999999999961</v>
      </c>
      <c r="E29" s="19">
        <f t="shared" ref="E29:M29" si="13">(($D$29*$F$9*(1-$F$10))-$F$8-$F$11)-((E17*$L$9*(1-$L$10))-$L$8-$L$11)</f>
        <v>80.999999999999773</v>
      </c>
      <c r="F29" s="12">
        <f t="shared" si="13"/>
        <v>70.999999999999773</v>
      </c>
      <c r="G29" s="12">
        <f t="shared" si="13"/>
        <v>60.999999999999773</v>
      </c>
      <c r="H29" s="12">
        <f t="shared" si="13"/>
        <v>50.999999999999773</v>
      </c>
      <c r="I29" s="12">
        <f t="shared" si="13"/>
        <v>40.999999999999773</v>
      </c>
      <c r="J29" s="12">
        <f t="shared" si="13"/>
        <v>30.999999999999773</v>
      </c>
      <c r="K29" s="12">
        <f t="shared" si="13"/>
        <v>20.999999999999773</v>
      </c>
      <c r="L29" s="12">
        <f t="shared" si="13"/>
        <v>10.999999999999773</v>
      </c>
      <c r="M29" s="20">
        <f t="shared" si="13"/>
        <v>0.99999999999977263</v>
      </c>
      <c r="N29" s="5"/>
      <c r="O29" s="28"/>
      <c r="Q29" s="34"/>
    </row>
    <row r="30" spans="1:17" x14ac:dyDescent="0.3">
      <c r="A30" s="32"/>
      <c r="C30" s="27"/>
      <c r="D30" s="11">
        <f t="shared" si="3"/>
        <v>6.1999999999999957</v>
      </c>
      <c r="E30" s="19">
        <f t="shared" ref="E30:M30" si="14">(($D$30*$F$9*(1-$F$10))-$F$8-$F$11)-((E17*$L$9*(1-$L$10))-$L$8-$L$11)</f>
        <v>88.999999999999659</v>
      </c>
      <c r="F30" s="12">
        <f t="shared" si="14"/>
        <v>78.999999999999659</v>
      </c>
      <c r="G30" s="12">
        <f t="shared" si="14"/>
        <v>68.999999999999659</v>
      </c>
      <c r="H30" s="12">
        <f t="shared" si="14"/>
        <v>58.999999999999659</v>
      </c>
      <c r="I30" s="12">
        <f t="shared" si="14"/>
        <v>48.999999999999659</v>
      </c>
      <c r="J30" s="12">
        <f t="shared" si="14"/>
        <v>38.999999999999659</v>
      </c>
      <c r="K30" s="12">
        <f t="shared" si="14"/>
        <v>28.999999999999659</v>
      </c>
      <c r="L30" s="12">
        <f t="shared" si="14"/>
        <v>18.999999999999659</v>
      </c>
      <c r="M30" s="20">
        <f t="shared" si="14"/>
        <v>8.9999999999996589</v>
      </c>
      <c r="N30" s="5"/>
      <c r="O30" s="28"/>
      <c r="Q30" s="34"/>
    </row>
    <row r="31" spans="1:17" x14ac:dyDescent="0.3">
      <c r="A31" s="32"/>
      <c r="C31" s="27"/>
      <c r="D31" s="11">
        <f t="shared" si="3"/>
        <v>6.2999999999999954</v>
      </c>
      <c r="E31" s="19">
        <f t="shared" ref="E31:M31" si="15">(($D$31*$F$9*(1-$F$10))-$F$8-$F$11)-((E17*$L$9*(1-$L$10))-$L$8-$L$11)</f>
        <v>96.999999999999659</v>
      </c>
      <c r="F31" s="12">
        <f t="shared" si="15"/>
        <v>86.999999999999659</v>
      </c>
      <c r="G31" s="12">
        <f t="shared" si="15"/>
        <v>76.999999999999659</v>
      </c>
      <c r="H31" s="12">
        <f t="shared" si="15"/>
        <v>66.999999999999659</v>
      </c>
      <c r="I31" s="12">
        <f t="shared" si="15"/>
        <v>56.999999999999659</v>
      </c>
      <c r="J31" s="12">
        <f t="shared" si="15"/>
        <v>46.999999999999659</v>
      </c>
      <c r="K31" s="12">
        <f t="shared" si="15"/>
        <v>36.999999999999659</v>
      </c>
      <c r="L31" s="12">
        <f t="shared" si="15"/>
        <v>26.999999999999659</v>
      </c>
      <c r="M31" s="20">
        <f t="shared" si="15"/>
        <v>16.999999999999659</v>
      </c>
      <c r="N31" s="5"/>
      <c r="O31" s="28"/>
      <c r="Q31" s="34"/>
    </row>
    <row r="32" spans="1:17" x14ac:dyDescent="0.3">
      <c r="A32" s="32"/>
      <c r="C32" s="27"/>
      <c r="D32" s="11">
        <f t="shared" si="3"/>
        <v>6.399999999999995</v>
      </c>
      <c r="E32" s="19">
        <f t="shared" ref="E32:M32" si="16">(($D$32*$F$9*(1-$F$10))-$F$8-$F$11)-((E17*$L$9*(1-$L$10))-$L$8-$L$11)</f>
        <v>104.99999999999966</v>
      </c>
      <c r="F32" s="12">
        <f t="shared" si="16"/>
        <v>94.999999999999659</v>
      </c>
      <c r="G32" s="12">
        <f t="shared" si="16"/>
        <v>84.999999999999659</v>
      </c>
      <c r="H32" s="12">
        <f t="shared" si="16"/>
        <v>74.999999999999659</v>
      </c>
      <c r="I32" s="12">
        <f t="shared" si="16"/>
        <v>64.999999999999659</v>
      </c>
      <c r="J32" s="12">
        <f t="shared" si="16"/>
        <v>54.999999999999659</v>
      </c>
      <c r="K32" s="12">
        <f t="shared" si="16"/>
        <v>44.999999999999659</v>
      </c>
      <c r="L32" s="12">
        <f t="shared" si="16"/>
        <v>34.999999999999659</v>
      </c>
      <c r="M32" s="20">
        <f t="shared" si="16"/>
        <v>24.999999999999659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3"/>
        <v>6.4999999999999947</v>
      </c>
      <c r="E33" s="21">
        <f t="shared" ref="E33:M33" si="17">(($D$33*$F$9*(1-$F$10))-$F$8-$F$11)-((E17*$L$9*(1-$L$10))-$L$8-$L$11)</f>
        <v>112.99999999999955</v>
      </c>
      <c r="F33" s="22">
        <f t="shared" si="17"/>
        <v>102.99999999999955</v>
      </c>
      <c r="G33" s="22">
        <f t="shared" si="17"/>
        <v>92.999999999999545</v>
      </c>
      <c r="H33" s="22">
        <f t="shared" si="17"/>
        <v>82.999999999999545</v>
      </c>
      <c r="I33" s="22">
        <f t="shared" si="17"/>
        <v>72.999999999999545</v>
      </c>
      <c r="J33" s="22">
        <f t="shared" si="17"/>
        <v>62.999999999999545</v>
      </c>
      <c r="K33" s="22">
        <f t="shared" si="17"/>
        <v>52.999999999999545</v>
      </c>
      <c r="L33" s="22">
        <f t="shared" si="17"/>
        <v>42.999999999999545</v>
      </c>
      <c r="M33" s="23">
        <f t="shared" si="17"/>
        <v>32.999999999999545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Cotton vs. Corn 1</vt:lpstr>
      <vt:lpstr>Cotton vs. Corn 2</vt:lpstr>
      <vt:lpstr>Cotton vs. Soybeans 1</vt:lpstr>
      <vt:lpstr>Cotton vs. Soybeans 2</vt:lpstr>
      <vt:lpstr>Corn vs. Soybeans</vt:lpstr>
      <vt:lpstr>Corn vs. Sorghum</vt:lpstr>
      <vt:lpstr>Sorghum vs. Soybeans</vt:lpstr>
      <vt:lpstr>'Corn vs. Sorghum'!Print_Area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  <vt:lpstr>'Sorghum vs. Soybeans'!Print_Area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M Hilbun</cp:lastModifiedBy>
  <cp:lastPrinted>2013-11-14T15:11:52Z</cp:lastPrinted>
  <dcterms:created xsi:type="dcterms:W3CDTF">2012-04-19T17:26:15Z</dcterms:created>
  <dcterms:modified xsi:type="dcterms:W3CDTF">2022-12-16T17:20:45Z</dcterms:modified>
</cp:coreProperties>
</file>