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ICE\FarmBill2014\Information Reports\"/>
    </mc:Choice>
  </mc:AlternateContent>
  <bookViews>
    <workbookView xWindow="0" yWindow="0" windowWidth="14370" windowHeight="7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 l="1"/>
  <c r="C12" i="1"/>
  <c r="F7" i="1"/>
  <c r="F8" i="1"/>
  <c r="F9" i="1"/>
  <c r="F10" i="1"/>
  <c r="F11" i="1"/>
  <c r="F6" i="1"/>
  <c r="C28" i="1"/>
  <c r="B28" i="1"/>
  <c r="C62" i="1"/>
  <c r="B46" i="1"/>
  <c r="C46" i="1"/>
  <c r="E26" i="1" l="1"/>
  <c r="E28" i="1" s="1"/>
  <c r="B62" i="1"/>
  <c r="B16" i="1"/>
  <c r="B108" i="1" l="1"/>
  <c r="B109" i="1"/>
  <c r="B98" i="1"/>
  <c r="B99" i="1"/>
  <c r="B88" i="1"/>
  <c r="B89" i="1"/>
  <c r="B78" i="1"/>
  <c r="B79" i="1"/>
  <c r="B68" i="1"/>
  <c r="B69" i="1"/>
  <c r="B67" i="1"/>
  <c r="B58" i="1"/>
  <c r="B59" i="1"/>
  <c r="B57" i="1"/>
  <c r="B47" i="1"/>
  <c r="B48" i="1"/>
  <c r="I12" i="1"/>
  <c r="C48" i="1" l="1"/>
  <c r="C47" i="1"/>
  <c r="B15" i="1"/>
  <c r="B17" i="1" s="1"/>
  <c r="B51" i="1"/>
  <c r="C51" i="1" s="1"/>
  <c r="B110" i="1"/>
  <c r="B111" i="1"/>
  <c r="B107" i="1"/>
  <c r="B100" i="1"/>
  <c r="B101" i="1"/>
  <c r="B97" i="1"/>
  <c r="B90" i="1"/>
  <c r="B91" i="1"/>
  <c r="B87" i="1"/>
  <c r="B80" i="1"/>
  <c r="B81" i="1"/>
  <c r="B77" i="1"/>
  <c r="B70" i="1"/>
  <c r="B71" i="1"/>
  <c r="C26" i="1"/>
  <c r="D26" i="1"/>
  <c r="D28" i="1" s="1"/>
  <c r="F26" i="1"/>
  <c r="F28" i="1" s="1"/>
  <c r="B26" i="1"/>
  <c r="B60" i="1"/>
  <c r="B61" i="1"/>
  <c r="B49" i="1"/>
  <c r="B50" i="1"/>
  <c r="D12" i="1"/>
  <c r="B12" i="1"/>
  <c r="C50" i="1" l="1"/>
  <c r="C49" i="1"/>
  <c r="C52" i="1"/>
  <c r="D50" i="1" s="1"/>
  <c r="B113" i="1"/>
  <c r="C107" i="1" s="1"/>
  <c r="K33" i="1" s="1"/>
  <c r="B73" i="1"/>
  <c r="C71" i="1" s="1"/>
  <c r="C37" i="1" s="1"/>
  <c r="B83" i="1"/>
  <c r="C80" i="1" s="1"/>
  <c r="E36" i="1" s="1"/>
  <c r="B93" i="1"/>
  <c r="C87" i="1" s="1"/>
  <c r="G33" i="1" s="1"/>
  <c r="B103" i="1"/>
  <c r="C97" i="1" s="1"/>
  <c r="I33" i="1" s="1"/>
  <c r="B52" i="1"/>
  <c r="B63" i="1"/>
  <c r="D49" i="1" l="1"/>
  <c r="D46" i="1"/>
  <c r="D48" i="1"/>
  <c r="D47" i="1"/>
  <c r="C70" i="1"/>
  <c r="C36" i="1" s="1"/>
  <c r="C81" i="1"/>
  <c r="E37" i="1" s="1"/>
  <c r="C90" i="1"/>
  <c r="G36" i="1" s="1"/>
  <c r="C91" i="1"/>
  <c r="C92" i="1"/>
  <c r="C101" i="1"/>
  <c r="I37" i="1" s="1"/>
  <c r="C82" i="1"/>
  <c r="D101" i="1"/>
  <c r="D97" i="1"/>
  <c r="D80" i="1"/>
  <c r="D107" i="1"/>
  <c r="D87" i="1"/>
  <c r="D71" i="1"/>
  <c r="C100" i="1"/>
  <c r="I36" i="1" s="1"/>
  <c r="C67" i="1"/>
  <c r="C33" i="1" s="1"/>
  <c r="C79" i="1"/>
  <c r="E35" i="1" s="1"/>
  <c r="C99" i="1"/>
  <c r="I35" i="1" s="1"/>
  <c r="C109" i="1"/>
  <c r="K35" i="1" s="1"/>
  <c r="C68" i="1"/>
  <c r="C34" i="1" s="1"/>
  <c r="C88" i="1"/>
  <c r="G34" i="1" s="1"/>
  <c r="C69" i="1"/>
  <c r="C35" i="1" s="1"/>
  <c r="C89" i="1"/>
  <c r="G35" i="1" s="1"/>
  <c r="C108" i="1"/>
  <c r="K34" i="1" s="1"/>
  <c r="C78" i="1"/>
  <c r="E34" i="1" s="1"/>
  <c r="C98" i="1"/>
  <c r="I34" i="1" s="1"/>
  <c r="C110" i="1"/>
  <c r="K36" i="1" s="1"/>
  <c r="C111" i="1"/>
  <c r="K37" i="1" s="1"/>
  <c r="E47" i="1"/>
  <c r="C58" i="1" s="1"/>
  <c r="E48" i="1"/>
  <c r="C59" i="1" s="1"/>
  <c r="C72" i="1"/>
  <c r="C112" i="1"/>
  <c r="E112" i="1" s="1"/>
  <c r="E50" i="1"/>
  <c r="C61" i="1" s="1"/>
  <c r="E71" i="1" s="1"/>
  <c r="E49" i="1"/>
  <c r="C60" i="1" s="1"/>
  <c r="C102" i="1"/>
  <c r="C77" i="1"/>
  <c r="E33" i="1" s="1"/>
  <c r="D90" i="1" l="1"/>
  <c r="D52" i="1"/>
  <c r="E46" i="1"/>
  <c r="E102" i="1"/>
  <c r="E72" i="1"/>
  <c r="E82" i="1"/>
  <c r="E92" i="1"/>
  <c r="D91" i="1"/>
  <c r="G37" i="1"/>
  <c r="G38" i="1" s="1"/>
  <c r="D70" i="1"/>
  <c r="D67" i="1"/>
  <c r="D77" i="1"/>
  <c r="J36" i="1"/>
  <c r="F36" i="1"/>
  <c r="D36" i="1"/>
  <c r="B36" i="1"/>
  <c r="H36" i="1"/>
  <c r="J34" i="1"/>
  <c r="F34" i="1"/>
  <c r="D34" i="1"/>
  <c r="B34" i="1"/>
  <c r="H34" i="1"/>
  <c r="D111" i="1"/>
  <c r="D98" i="1"/>
  <c r="D89" i="1"/>
  <c r="D88" i="1"/>
  <c r="D109" i="1"/>
  <c r="D79" i="1"/>
  <c r="D100" i="1"/>
  <c r="H37" i="1"/>
  <c r="J37" i="1"/>
  <c r="F37" i="1"/>
  <c r="D37" i="1"/>
  <c r="B37" i="1"/>
  <c r="D81" i="1"/>
  <c r="H35" i="1"/>
  <c r="J35" i="1"/>
  <c r="F35" i="1"/>
  <c r="D35" i="1"/>
  <c r="B35" i="1"/>
  <c r="D110" i="1"/>
  <c r="D78" i="1"/>
  <c r="D69" i="1"/>
  <c r="D68" i="1"/>
  <c r="D99" i="1"/>
  <c r="C93" i="1"/>
  <c r="C103" i="1"/>
  <c r="E111" i="1"/>
  <c r="E98" i="1"/>
  <c r="E88" i="1"/>
  <c r="E78" i="1"/>
  <c r="E68" i="1"/>
  <c r="E109" i="1"/>
  <c r="E99" i="1"/>
  <c r="E89" i="1"/>
  <c r="E79" i="1"/>
  <c r="E69" i="1"/>
  <c r="E108" i="1"/>
  <c r="D108" i="1"/>
  <c r="C113" i="1"/>
  <c r="E110" i="1"/>
  <c r="C83" i="1"/>
  <c r="E80" i="1"/>
  <c r="E70" i="1"/>
  <c r="E100" i="1"/>
  <c r="E81" i="1"/>
  <c r="E101" i="1"/>
  <c r="E90" i="1"/>
  <c r="E91" i="1"/>
  <c r="C57" i="1" l="1"/>
  <c r="C63" i="1" s="1"/>
  <c r="E52" i="1"/>
  <c r="D93" i="1"/>
  <c r="K38" i="1"/>
  <c r="D103" i="1"/>
  <c r="D83" i="1"/>
  <c r="I38" i="1"/>
  <c r="E38" i="1"/>
  <c r="D113" i="1"/>
  <c r="B33" i="1" l="1"/>
  <c r="B38" i="1" s="1"/>
  <c r="J33" i="1"/>
  <c r="J38" i="1" s="1"/>
  <c r="E77" i="1"/>
  <c r="E83" i="1" s="1"/>
  <c r="E87" i="1"/>
  <c r="E93" i="1" s="1"/>
  <c r="E107" i="1"/>
  <c r="E113" i="1" s="1"/>
  <c r="E97" i="1"/>
  <c r="E103" i="1" s="1"/>
  <c r="E67" i="1"/>
  <c r="F33" i="1"/>
  <c r="F38" i="1" s="1"/>
  <c r="H33" i="1"/>
  <c r="H38" i="1" s="1"/>
  <c r="D33" i="1"/>
  <c r="D38" i="1" s="1"/>
  <c r="C73" i="1" l="1"/>
  <c r="D73" i="1"/>
  <c r="E73" i="1" l="1"/>
  <c r="C38" i="1"/>
</calcChain>
</file>

<file path=xl/sharedStrings.xml><?xml version="1.0" encoding="utf-8"?>
<sst xmlns="http://schemas.openxmlformats.org/spreadsheetml/2006/main" count="145" uniqueCount="48">
  <si>
    <t>Corn</t>
  </si>
  <si>
    <t>Rice</t>
  </si>
  <si>
    <t>Soybeans</t>
  </si>
  <si>
    <t xml:space="preserve">Cotton </t>
  </si>
  <si>
    <t xml:space="preserve">Total </t>
  </si>
  <si>
    <t>Enter the planted acerage by crop type and year (2009-2012).</t>
  </si>
  <si>
    <t>Base Acres</t>
  </si>
  <si>
    <t>Percent Planted</t>
  </si>
  <si>
    <t>Reallocated Base</t>
  </si>
  <si>
    <t>4-Yr Average Plantings</t>
  </si>
  <si>
    <t>Acres in Covered Commodity</t>
  </si>
  <si>
    <t>Total</t>
  </si>
  <si>
    <t xml:space="preserve">Calculate the 4-year average planting acreage per covered commodity on the farm to establish the reallocated base apportionment. </t>
  </si>
  <si>
    <t>Existing Base</t>
  </si>
  <si>
    <t>"Generic"</t>
  </si>
  <si>
    <t xml:space="preserve">The base acres are reallocated among the covered commodities and compared to the existing base on the farm. </t>
  </si>
  <si>
    <t xml:space="preserve">Note that the previous cotton base is termed generic and considered flexible for the duration of the 2014 farm bill.  </t>
  </si>
  <si>
    <t>2014 Plantings</t>
  </si>
  <si>
    <t>Allocated Generic</t>
  </si>
  <si>
    <t>"New" Existing Base</t>
  </si>
  <si>
    <t xml:space="preserve">The farm's 2014 base acres are a function of the reallocated based for covered commodities, the generic base, and the current year's planting of covered commodities. </t>
  </si>
  <si>
    <t xml:space="preserve">The farm's 2015 base acres are a function of the reallocated based for covered commodities, the generic base, and the current year's planting of covered commodities. </t>
  </si>
  <si>
    <t xml:space="preserve">The farm's 2016 base acres are a function of the reallocated based for covered commodities, the generic base, and the current year's planting of covered commodities. </t>
  </si>
  <si>
    <t xml:space="preserve">The farm's 2017 base acres are a function of the reallocated based for covered commodities, the generic base, and the current year's planting of covered commodities. </t>
  </si>
  <si>
    <t>2015 Plantings</t>
  </si>
  <si>
    <t>2016 Plantings</t>
  </si>
  <si>
    <t>2017 Plantings</t>
  </si>
  <si>
    <t xml:space="preserve">The farm's 2018 base acres are a function of the reallocated based for covered commodities, the generic base, and the current year's planting of covered commodities. </t>
  </si>
  <si>
    <t>2018 Plantings</t>
  </si>
  <si>
    <t xml:space="preserve">The tables that follow outline the steps necessary to calculate the base acre reallocation for the 2014-2018 crop years. </t>
  </si>
  <si>
    <t>Wheat</t>
  </si>
  <si>
    <t>Grain Sorghum</t>
  </si>
  <si>
    <t xml:space="preserve">Wheat </t>
  </si>
  <si>
    <t xml:space="preserve">Grain Sorghum </t>
  </si>
  <si>
    <t xml:space="preserve">Enter the farm's existing base acres as of September 30, 2013. </t>
  </si>
  <si>
    <t>Covered Commodity</t>
  </si>
  <si>
    <t>Program Crop</t>
  </si>
  <si>
    <t xml:space="preserve">Generic Base </t>
  </si>
  <si>
    <t xml:space="preserve">Covered Commodity Total </t>
  </si>
  <si>
    <t>Cotton</t>
  </si>
  <si>
    <t>Total Plantings</t>
  </si>
  <si>
    <t>Average Plantings</t>
  </si>
  <si>
    <t>Options for Updating and Reallocating Base Acres in the 2014 Farm Bill (with Generic Base Consideration)</t>
  </si>
  <si>
    <t>Developed by Michael A. Deliberto, Louisiana State University Agricultural Center - Department of Agricultural Economics and Agribusiness</t>
  </si>
  <si>
    <t>The table below denotes the available covered commodity base and applicable generic base acres subject to reallocation.</t>
  </si>
  <si>
    <t>Enter the expected plantings for each of the 2014-2018 crop years to determine reallocated base acres.</t>
  </si>
  <si>
    <t>The table below calculates the reallocated base for covered commodities produced on the farm (to include the allocated generic base if applicable) for 2014-2018.</t>
  </si>
  <si>
    <t xml:space="preserve">Rice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</si>
</sst>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1" xfId="0" applyBorder="1"/>
    <xf numFmtId="0" fontId="0" fillId="0" borderId="0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0" fontId="0" fillId="0" borderId="0" xfId="1" applyNumberFormat="1" applyFont="1"/>
    <xf numFmtId="2" fontId="0" fillId="0" borderId="0" xfId="0" applyNumberFormat="1"/>
    <xf numFmtId="0" fontId="3" fillId="0" borderId="1" xfId="0" applyFont="1" applyBorder="1"/>
    <xf numFmtId="0" fontId="0" fillId="0" borderId="0" xfId="0" applyFont="1" applyFill="1" applyBorder="1"/>
    <xf numFmtId="2" fontId="0" fillId="0" borderId="1" xfId="0" applyNumberFormat="1" applyBorder="1"/>
    <xf numFmtId="0" fontId="4" fillId="0" borderId="0" xfId="0" applyFont="1"/>
    <xf numFmtId="0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0" fontId="4" fillId="0" borderId="1" xfId="0" applyFont="1" applyBorder="1" applyAlignment="1">
      <alignment wrapText="1"/>
    </xf>
    <xf numFmtId="0" fontId="7" fillId="0" borderId="1" xfId="0" applyFont="1" applyBorder="1"/>
    <xf numFmtId="0" fontId="3" fillId="0" borderId="0" xfId="0" applyFont="1" applyFill="1" applyBorder="1"/>
    <xf numFmtId="0" fontId="0" fillId="2" borderId="1" xfId="0" applyFont="1" applyFill="1" applyBorder="1"/>
    <xf numFmtId="0" fontId="0" fillId="2" borderId="0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2" fillId="2" borderId="13" xfId="0" applyFont="1" applyFill="1" applyBorder="1"/>
    <xf numFmtId="0" fontId="0" fillId="2" borderId="14" xfId="0" applyFill="1" applyBorder="1"/>
    <xf numFmtId="0" fontId="0" fillId="2" borderId="7" xfId="0" applyFont="1" applyFill="1" applyBorder="1"/>
    <xf numFmtId="0" fontId="0" fillId="2" borderId="6" xfId="0" applyFill="1" applyBorder="1"/>
    <xf numFmtId="0" fontId="0" fillId="2" borderId="5" xfId="0" applyFill="1" applyBorder="1"/>
    <xf numFmtId="0" fontId="2" fillId="2" borderId="5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5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2" xfId="0" applyFill="1" applyBorder="1"/>
    <xf numFmtId="0" fontId="0" fillId="2" borderId="24" xfId="0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3" borderId="2" xfId="0" applyFont="1" applyFill="1" applyBorder="1"/>
    <xf numFmtId="0" fontId="2" fillId="3" borderId="5" xfId="0" applyFont="1" applyFill="1" applyBorder="1"/>
    <xf numFmtId="2" fontId="2" fillId="3" borderId="0" xfId="0" applyNumberFormat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/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0" fillId="3" borderId="9" xfId="0" applyFill="1" applyBorder="1"/>
    <xf numFmtId="2" fontId="0" fillId="3" borderId="10" xfId="0" applyNumberFormat="1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0" fontId="0" fillId="0" borderId="0" xfId="0" applyBorder="1"/>
    <xf numFmtId="2" fontId="2" fillId="3" borderId="18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2" fontId="0" fillId="3" borderId="28" xfId="0" applyNumberFormat="1" applyFill="1" applyBorder="1" applyAlignment="1">
      <alignment horizontal="center"/>
    </xf>
    <xf numFmtId="2" fontId="0" fillId="3" borderId="29" xfId="0" applyNumberFormat="1" applyFill="1" applyBorder="1" applyAlignment="1">
      <alignment horizontal="center"/>
    </xf>
    <xf numFmtId="0" fontId="0" fillId="3" borderId="30" xfId="0" applyFont="1" applyFill="1" applyBorder="1"/>
    <xf numFmtId="0" fontId="0" fillId="2" borderId="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31" xfId="0" applyFill="1" applyBorder="1"/>
    <xf numFmtId="0" fontId="0" fillId="2" borderId="7" xfId="0" applyFill="1" applyBorder="1"/>
    <xf numFmtId="2" fontId="2" fillId="3" borderId="15" xfId="0" applyNumberFormat="1" applyFont="1" applyFill="1" applyBorder="1" applyAlignment="1">
      <alignment horizontal="center"/>
    </xf>
    <xf numFmtId="10" fontId="0" fillId="0" borderId="1" xfId="1" applyNumberFormat="1" applyFont="1" applyBorder="1"/>
    <xf numFmtId="10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2" borderId="5" xfId="0" applyFont="1" applyFill="1" applyBorder="1"/>
    <xf numFmtId="0" fontId="0" fillId="2" borderId="0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20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247650</xdr:colOff>
      <xdr:row>33</xdr:row>
      <xdr:rowOff>123995</xdr:rowOff>
    </xdr:from>
    <xdr:to>
      <xdr:col>13</xdr:col>
      <xdr:colOff>514350</xdr:colOff>
      <xdr:row>36</xdr:row>
      <xdr:rowOff>152780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4991270"/>
          <a:ext cx="876300" cy="600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tabSelected="1" zoomScale="90" zoomScaleNormal="90" workbookViewId="0">
      <selection activeCell="E27" sqref="E27"/>
    </sheetView>
  </sheetViews>
  <sheetFormatPr defaultRowHeight="15" x14ac:dyDescent="0.25"/>
  <cols>
    <col min="1" max="1" width="25.85546875" customWidth="1"/>
    <col min="2" max="5" width="13.42578125" customWidth="1"/>
    <col min="6" max="6" width="16.85546875" customWidth="1"/>
    <col min="7" max="7" width="13.42578125" customWidth="1"/>
    <col min="8" max="8" width="15.85546875" customWidth="1"/>
    <col min="9" max="11" width="13.42578125" customWidth="1"/>
  </cols>
  <sheetData>
    <row r="1" spans="1:14" ht="15.75" thickBot="1" x14ac:dyDescent="0.3"/>
    <row r="2" spans="1:14" ht="21" x14ac:dyDescent="0.35">
      <c r="A2" s="84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5.75" thickBot="1" x14ac:dyDescent="0.3">
      <c r="A3" s="87" t="s">
        <v>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1:14" x14ac:dyDescent="0.25">
      <c r="A4" s="21" t="s">
        <v>5</v>
      </c>
      <c r="B4" s="22"/>
      <c r="C4" s="22"/>
      <c r="D4" s="22"/>
      <c r="E4" s="22"/>
      <c r="F4" s="22"/>
      <c r="G4" s="22"/>
      <c r="H4" s="23" t="s">
        <v>34</v>
      </c>
      <c r="I4" s="22"/>
      <c r="J4" s="22"/>
      <c r="K4" s="22"/>
      <c r="L4" s="22"/>
      <c r="M4" s="22"/>
      <c r="N4" s="24"/>
    </row>
    <row r="5" spans="1:14" x14ac:dyDescent="0.25">
      <c r="A5" s="69" t="s">
        <v>36</v>
      </c>
      <c r="B5" s="70">
        <v>2009</v>
      </c>
      <c r="C5" s="70">
        <v>2010</v>
      </c>
      <c r="D5" s="70">
        <v>2011</v>
      </c>
      <c r="E5" s="70">
        <v>2012</v>
      </c>
      <c r="F5" s="70" t="s">
        <v>41</v>
      </c>
      <c r="G5" s="20"/>
      <c r="H5" s="19" t="s">
        <v>36</v>
      </c>
      <c r="I5" s="74" t="s">
        <v>6</v>
      </c>
      <c r="J5" s="20"/>
      <c r="K5" s="20"/>
      <c r="L5" s="20"/>
      <c r="M5" s="20"/>
      <c r="N5" s="26"/>
    </row>
    <row r="6" spans="1:14" x14ac:dyDescent="0.25">
      <c r="A6" s="31" t="s">
        <v>0</v>
      </c>
      <c r="B6" s="78">
        <v>300</v>
      </c>
      <c r="C6" s="78">
        <v>200</v>
      </c>
      <c r="D6" s="78">
        <v>300</v>
      </c>
      <c r="E6" s="79">
        <v>400</v>
      </c>
      <c r="F6" s="71">
        <f>AVERAGE(B6:E6)</f>
        <v>300</v>
      </c>
      <c r="G6" s="20"/>
      <c r="H6" s="31" t="s">
        <v>0</v>
      </c>
      <c r="I6" s="79">
        <v>0</v>
      </c>
      <c r="J6" s="20"/>
      <c r="K6" s="20"/>
      <c r="L6" s="20"/>
      <c r="M6" s="20"/>
      <c r="N6" s="26"/>
    </row>
    <row r="7" spans="1:14" x14ac:dyDescent="0.25">
      <c r="A7" s="32" t="s">
        <v>30</v>
      </c>
      <c r="B7" s="80">
        <v>0</v>
      </c>
      <c r="C7" s="80">
        <v>0</v>
      </c>
      <c r="D7" s="80">
        <v>0</v>
      </c>
      <c r="E7" s="81">
        <v>0</v>
      </c>
      <c r="F7" s="72">
        <f t="shared" ref="F7:F11" si="0">AVERAGE(B7:E7)</f>
        <v>0</v>
      </c>
      <c r="G7" s="20"/>
      <c r="H7" s="32" t="s">
        <v>30</v>
      </c>
      <c r="I7" s="81">
        <v>0</v>
      </c>
      <c r="J7" s="20"/>
      <c r="K7" s="20"/>
      <c r="L7" s="20"/>
      <c r="M7" s="20"/>
      <c r="N7" s="26"/>
    </row>
    <row r="8" spans="1:14" x14ac:dyDescent="0.25">
      <c r="A8" s="32" t="s">
        <v>31</v>
      </c>
      <c r="B8" s="80">
        <v>0</v>
      </c>
      <c r="C8" s="80">
        <v>0</v>
      </c>
      <c r="D8" s="80">
        <v>0</v>
      </c>
      <c r="E8" s="81">
        <v>0</v>
      </c>
      <c r="F8" s="72">
        <f t="shared" si="0"/>
        <v>0</v>
      </c>
      <c r="G8" s="20"/>
      <c r="H8" s="32" t="s">
        <v>31</v>
      </c>
      <c r="I8" s="81">
        <v>0</v>
      </c>
      <c r="J8" s="20"/>
      <c r="K8" s="20"/>
      <c r="L8" s="20"/>
      <c r="M8" s="20"/>
      <c r="N8" s="26"/>
    </row>
    <row r="9" spans="1:14" x14ac:dyDescent="0.25">
      <c r="A9" s="32" t="s">
        <v>1</v>
      </c>
      <c r="B9" s="80">
        <v>0</v>
      </c>
      <c r="C9" s="80">
        <v>0</v>
      </c>
      <c r="D9" s="80">
        <v>0</v>
      </c>
      <c r="E9" s="81">
        <v>0</v>
      </c>
      <c r="F9" s="72">
        <f t="shared" si="0"/>
        <v>0</v>
      </c>
      <c r="G9" s="20"/>
      <c r="H9" s="32" t="s">
        <v>47</v>
      </c>
      <c r="I9" s="81">
        <v>0</v>
      </c>
      <c r="J9" s="20"/>
      <c r="K9" s="20"/>
      <c r="L9" s="20"/>
      <c r="M9" s="20"/>
      <c r="N9" s="26"/>
    </row>
    <row r="10" spans="1:14" x14ac:dyDescent="0.25">
      <c r="A10" s="32" t="s">
        <v>2</v>
      </c>
      <c r="B10" s="80">
        <v>200</v>
      </c>
      <c r="C10" s="80">
        <v>200</v>
      </c>
      <c r="D10" s="80">
        <v>100</v>
      </c>
      <c r="E10" s="81">
        <v>100</v>
      </c>
      <c r="F10" s="72">
        <f t="shared" si="0"/>
        <v>150</v>
      </c>
      <c r="G10" s="20"/>
      <c r="H10" s="32" t="s">
        <v>2</v>
      </c>
      <c r="I10" s="81">
        <v>100</v>
      </c>
      <c r="J10" s="20"/>
      <c r="K10" s="20"/>
      <c r="L10" s="20"/>
      <c r="M10" s="20"/>
      <c r="N10" s="26"/>
    </row>
    <row r="11" spans="1:14" x14ac:dyDescent="0.25">
      <c r="A11" s="33" t="s">
        <v>3</v>
      </c>
      <c r="B11" s="82">
        <v>100</v>
      </c>
      <c r="C11" s="82">
        <v>200</v>
      </c>
      <c r="D11" s="82">
        <v>200</v>
      </c>
      <c r="E11" s="83">
        <v>100</v>
      </c>
      <c r="F11" s="72">
        <f t="shared" si="0"/>
        <v>150</v>
      </c>
      <c r="G11" s="20"/>
      <c r="H11" s="33" t="s">
        <v>3</v>
      </c>
      <c r="I11" s="83">
        <v>500</v>
      </c>
      <c r="J11" s="20"/>
      <c r="K11" s="20"/>
      <c r="L11" s="20"/>
      <c r="M11" s="20"/>
      <c r="N11" s="26"/>
    </row>
    <row r="12" spans="1:14" x14ac:dyDescent="0.25">
      <c r="A12" s="34" t="s">
        <v>4</v>
      </c>
      <c r="B12" s="39">
        <f>SUM(B6:B11)</f>
        <v>600</v>
      </c>
      <c r="C12" s="39">
        <f>SUM(C6:C11)</f>
        <v>600</v>
      </c>
      <c r="D12" s="39">
        <f>SUM(D6:D11)</f>
        <v>600</v>
      </c>
      <c r="E12" s="35">
        <f>SUM(E6:E11)</f>
        <v>600</v>
      </c>
      <c r="F12" s="73">
        <f>SUM(F6:F11)</f>
        <v>600</v>
      </c>
      <c r="G12" s="20"/>
      <c r="H12" s="34" t="s">
        <v>4</v>
      </c>
      <c r="I12" s="35">
        <f>SUM(I6:I11)</f>
        <v>600</v>
      </c>
      <c r="J12" s="20"/>
      <c r="K12" s="20"/>
      <c r="L12" s="20"/>
      <c r="M12" s="20"/>
      <c r="N12" s="26"/>
    </row>
    <row r="13" spans="1:14" x14ac:dyDescent="0.25">
      <c r="A13" s="27"/>
      <c r="B13" s="60"/>
      <c r="C13" s="60"/>
      <c r="D13" s="60"/>
      <c r="E13" s="60"/>
      <c r="F13" s="20"/>
      <c r="G13" s="20"/>
      <c r="H13" s="20"/>
      <c r="I13" s="60"/>
      <c r="J13" s="20"/>
      <c r="K13" s="20"/>
      <c r="L13" s="20"/>
      <c r="M13" s="20"/>
      <c r="N13" s="26"/>
    </row>
    <row r="14" spans="1:14" x14ac:dyDescent="0.25">
      <c r="A14" s="28" t="s">
        <v>44</v>
      </c>
      <c r="B14" s="60"/>
      <c r="C14" s="60"/>
      <c r="D14" s="60"/>
      <c r="E14" s="60"/>
      <c r="F14" s="20"/>
      <c r="G14" s="20"/>
      <c r="H14" s="20"/>
      <c r="I14" s="60"/>
      <c r="J14" s="20"/>
      <c r="K14" s="20"/>
      <c r="L14" s="20"/>
      <c r="M14" s="20"/>
      <c r="N14" s="26"/>
    </row>
    <row r="15" spans="1:14" x14ac:dyDescent="0.25">
      <c r="A15" s="63" t="s">
        <v>8</v>
      </c>
      <c r="B15" s="61">
        <f>I12-I11</f>
        <v>100</v>
      </c>
      <c r="C15" s="60"/>
      <c r="D15" s="60"/>
      <c r="E15" s="60"/>
      <c r="F15" s="20"/>
      <c r="G15" s="20"/>
      <c r="H15" s="20"/>
      <c r="I15" s="60"/>
      <c r="J15" s="20"/>
      <c r="K15" s="20"/>
      <c r="L15" s="20"/>
      <c r="M15" s="20"/>
      <c r="N15" s="26"/>
    </row>
    <row r="16" spans="1:14" x14ac:dyDescent="0.25">
      <c r="A16" s="64" t="s">
        <v>37</v>
      </c>
      <c r="B16" s="62">
        <f>I11</f>
        <v>500</v>
      </c>
      <c r="C16" s="20"/>
      <c r="D16" s="20"/>
      <c r="E16" s="20"/>
      <c r="F16" s="20"/>
      <c r="G16" s="20"/>
      <c r="H16" s="20"/>
      <c r="I16" s="60"/>
      <c r="J16" s="20"/>
      <c r="K16" s="20"/>
      <c r="L16" s="20"/>
      <c r="M16" s="20"/>
      <c r="N16" s="26"/>
    </row>
    <row r="17" spans="1:14" x14ac:dyDescent="0.25">
      <c r="A17" s="64" t="s">
        <v>4</v>
      </c>
      <c r="B17" s="62">
        <f>B15+B16</f>
        <v>600</v>
      </c>
      <c r="C17" s="20"/>
      <c r="D17" s="20"/>
      <c r="E17" s="20"/>
      <c r="F17" s="20"/>
      <c r="G17" s="20"/>
      <c r="H17" s="20"/>
      <c r="I17" s="60"/>
      <c r="J17" s="20"/>
      <c r="K17" s="20"/>
      <c r="L17" s="20"/>
      <c r="M17" s="20"/>
      <c r="N17" s="26"/>
    </row>
    <row r="18" spans="1:14" x14ac:dyDescent="0.25">
      <c r="A18" s="27"/>
      <c r="B18" s="20"/>
      <c r="C18" s="20"/>
      <c r="D18" s="20"/>
      <c r="E18" s="20"/>
      <c r="F18" s="20"/>
      <c r="G18" s="20"/>
      <c r="H18" s="20"/>
      <c r="I18" s="60"/>
      <c r="J18" s="20"/>
      <c r="K18" s="20"/>
      <c r="L18" s="20"/>
      <c r="M18" s="20"/>
      <c r="N18" s="26"/>
    </row>
    <row r="19" spans="1:14" x14ac:dyDescent="0.25">
      <c r="A19" s="28" t="s">
        <v>45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6"/>
    </row>
    <row r="20" spans="1:14" x14ac:dyDescent="0.25">
      <c r="A20" s="25" t="s">
        <v>35</v>
      </c>
      <c r="B20" s="38">
        <v>2014</v>
      </c>
      <c r="C20" s="38">
        <v>2015</v>
      </c>
      <c r="D20" s="38">
        <v>2016</v>
      </c>
      <c r="E20" s="38">
        <v>2017</v>
      </c>
      <c r="F20" s="38">
        <v>2018</v>
      </c>
      <c r="G20" s="20"/>
      <c r="H20" s="20"/>
      <c r="I20" s="20"/>
      <c r="J20" s="20"/>
      <c r="K20" s="20"/>
      <c r="L20" s="20"/>
      <c r="M20" s="20"/>
      <c r="N20" s="26"/>
    </row>
    <row r="21" spans="1:14" x14ac:dyDescent="0.25">
      <c r="A21" s="31" t="s">
        <v>0</v>
      </c>
      <c r="B21" s="78">
        <v>200</v>
      </c>
      <c r="C21" s="78">
        <v>300</v>
      </c>
      <c r="D21" s="78">
        <v>0</v>
      </c>
      <c r="E21" s="78">
        <v>150</v>
      </c>
      <c r="F21" s="79">
        <v>0</v>
      </c>
      <c r="G21" s="20"/>
      <c r="H21" s="20"/>
      <c r="I21" s="20"/>
      <c r="J21" s="20"/>
      <c r="K21" s="20"/>
      <c r="L21" s="20"/>
      <c r="M21" s="20"/>
      <c r="N21" s="26"/>
    </row>
    <row r="22" spans="1:14" x14ac:dyDescent="0.25">
      <c r="A22" s="32" t="s">
        <v>30</v>
      </c>
      <c r="B22" s="80">
        <v>0</v>
      </c>
      <c r="C22" s="80">
        <v>0</v>
      </c>
      <c r="D22" s="80">
        <v>0</v>
      </c>
      <c r="E22" s="80">
        <v>0</v>
      </c>
      <c r="F22" s="81">
        <v>0</v>
      </c>
      <c r="G22" s="20"/>
      <c r="H22" s="20"/>
      <c r="I22" s="20"/>
      <c r="J22" s="20"/>
      <c r="K22" s="20"/>
      <c r="L22" s="20"/>
      <c r="M22" s="20"/>
      <c r="N22" s="26"/>
    </row>
    <row r="23" spans="1:14" x14ac:dyDescent="0.25">
      <c r="A23" s="32" t="s">
        <v>31</v>
      </c>
      <c r="B23" s="80">
        <v>0</v>
      </c>
      <c r="C23" s="80">
        <v>0</v>
      </c>
      <c r="D23" s="80">
        <v>0</v>
      </c>
      <c r="E23" s="80">
        <v>0</v>
      </c>
      <c r="F23" s="81">
        <v>0</v>
      </c>
      <c r="G23" s="20"/>
      <c r="H23" s="20"/>
      <c r="I23" s="20"/>
      <c r="J23" s="20"/>
      <c r="K23" s="20"/>
      <c r="L23" s="20"/>
      <c r="M23" s="20"/>
      <c r="N23" s="26"/>
    </row>
    <row r="24" spans="1:14" x14ac:dyDescent="0.25">
      <c r="A24" s="32" t="s">
        <v>1</v>
      </c>
      <c r="B24" s="80">
        <v>0</v>
      </c>
      <c r="C24" s="80">
        <v>0</v>
      </c>
      <c r="D24" s="80">
        <v>0</v>
      </c>
      <c r="E24" s="80">
        <v>0</v>
      </c>
      <c r="F24" s="81">
        <v>0</v>
      </c>
      <c r="G24" s="20"/>
      <c r="H24" s="20"/>
      <c r="I24" s="20"/>
      <c r="J24" s="20"/>
      <c r="K24" s="20"/>
      <c r="L24" s="20"/>
      <c r="M24" s="20"/>
      <c r="N24" s="26"/>
    </row>
    <row r="25" spans="1:14" x14ac:dyDescent="0.25">
      <c r="A25" s="33" t="s">
        <v>2</v>
      </c>
      <c r="B25" s="82">
        <v>200</v>
      </c>
      <c r="C25" s="82">
        <v>300</v>
      </c>
      <c r="D25" s="82">
        <v>100</v>
      </c>
      <c r="E25" s="82">
        <v>150</v>
      </c>
      <c r="F25" s="83">
        <v>600</v>
      </c>
      <c r="G25" s="20"/>
      <c r="H25" s="20"/>
      <c r="I25" s="20"/>
      <c r="J25" s="20"/>
      <c r="K25" s="20"/>
      <c r="L25" s="20"/>
      <c r="M25" s="20"/>
      <c r="N25" s="26"/>
    </row>
    <row r="26" spans="1:14" x14ac:dyDescent="0.25">
      <c r="A26" s="34" t="s">
        <v>38</v>
      </c>
      <c r="B26" s="36">
        <f>SUM(B21:B25)</f>
        <v>400</v>
      </c>
      <c r="C26" s="36">
        <f t="shared" ref="C26:F26" si="1">SUM(C21:C25)</f>
        <v>600</v>
      </c>
      <c r="D26" s="36">
        <f t="shared" si="1"/>
        <v>100</v>
      </c>
      <c r="E26" s="36">
        <f>SUM(E21:E25)</f>
        <v>300</v>
      </c>
      <c r="F26" s="37">
        <f t="shared" si="1"/>
        <v>600</v>
      </c>
      <c r="G26" s="20"/>
      <c r="H26" s="20"/>
      <c r="I26" s="20"/>
      <c r="J26" s="20"/>
      <c r="K26" s="20"/>
      <c r="L26" s="20"/>
      <c r="M26" s="20"/>
      <c r="N26" s="26"/>
    </row>
    <row r="27" spans="1:14" x14ac:dyDescent="0.25">
      <c r="A27" s="33" t="s">
        <v>39</v>
      </c>
      <c r="B27" s="82">
        <v>200</v>
      </c>
      <c r="C27" s="82">
        <v>0</v>
      </c>
      <c r="D27" s="82">
        <v>500</v>
      </c>
      <c r="E27" s="82">
        <v>300</v>
      </c>
      <c r="F27" s="83">
        <v>0</v>
      </c>
      <c r="G27" s="20"/>
      <c r="H27" s="20"/>
      <c r="I27" s="20"/>
      <c r="J27" s="20"/>
      <c r="K27" s="20"/>
      <c r="L27" s="20"/>
      <c r="M27" s="20"/>
      <c r="N27" s="26"/>
    </row>
    <row r="28" spans="1:14" x14ac:dyDescent="0.25">
      <c r="A28" s="75" t="s">
        <v>40</v>
      </c>
      <c r="B28" s="76">
        <f>B26+B27</f>
        <v>600</v>
      </c>
      <c r="C28" s="76">
        <f t="shared" ref="C28:F28" si="2">C26+C27</f>
        <v>600</v>
      </c>
      <c r="D28" s="76">
        <f t="shared" si="2"/>
        <v>600</v>
      </c>
      <c r="E28" s="76">
        <f t="shared" si="2"/>
        <v>600</v>
      </c>
      <c r="F28" s="77">
        <f t="shared" si="2"/>
        <v>600</v>
      </c>
      <c r="G28" s="20"/>
      <c r="H28" s="20"/>
      <c r="I28" s="20"/>
      <c r="J28" s="20"/>
      <c r="K28" s="20"/>
      <c r="L28" s="20"/>
      <c r="M28" s="20"/>
      <c r="N28" s="26"/>
    </row>
    <row r="29" spans="1:14" x14ac:dyDescent="0.25">
      <c r="A29" s="27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6"/>
    </row>
    <row r="30" spans="1:14" ht="15.75" thickBot="1" x14ac:dyDescent="0.3">
      <c r="A30" s="28" t="s">
        <v>46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6"/>
    </row>
    <row r="31" spans="1:14" x14ac:dyDescent="0.25">
      <c r="A31" s="40"/>
      <c r="B31" s="90">
        <v>2014</v>
      </c>
      <c r="C31" s="91"/>
      <c r="D31" s="90">
        <v>2015</v>
      </c>
      <c r="E31" s="91"/>
      <c r="F31" s="90">
        <v>2016</v>
      </c>
      <c r="G31" s="92"/>
      <c r="H31" s="90">
        <v>2017</v>
      </c>
      <c r="I31" s="91"/>
      <c r="J31" s="90">
        <v>2018</v>
      </c>
      <c r="K31" s="93"/>
      <c r="L31" s="20"/>
      <c r="M31" s="20"/>
      <c r="N31" s="26"/>
    </row>
    <row r="32" spans="1:14" ht="37.5" customHeight="1" x14ac:dyDescent="0.25">
      <c r="A32" s="59" t="s">
        <v>35</v>
      </c>
      <c r="B32" s="53" t="s">
        <v>6</v>
      </c>
      <c r="C32" s="54" t="s">
        <v>18</v>
      </c>
      <c r="D32" s="53" t="s">
        <v>6</v>
      </c>
      <c r="E32" s="54" t="s">
        <v>18</v>
      </c>
      <c r="F32" s="53" t="s">
        <v>6</v>
      </c>
      <c r="G32" s="55" t="s">
        <v>18</v>
      </c>
      <c r="H32" s="53" t="s">
        <v>6</v>
      </c>
      <c r="I32" s="54" t="s">
        <v>18</v>
      </c>
      <c r="J32" s="53" t="s">
        <v>6</v>
      </c>
      <c r="K32" s="56" t="s">
        <v>18</v>
      </c>
      <c r="L32" s="20"/>
      <c r="M32" s="20"/>
      <c r="N32" s="26"/>
    </row>
    <row r="33" spans="1:14" x14ac:dyDescent="0.25">
      <c r="A33" s="41" t="s">
        <v>0</v>
      </c>
      <c r="B33" s="65">
        <f>C57</f>
        <v>66.666666666666657</v>
      </c>
      <c r="C33" s="42">
        <f>MIN(((IF((B21&lt;$B$16),B21,C67)),B21),C67)</f>
        <v>200</v>
      </c>
      <c r="D33" s="65">
        <f>C57</f>
        <v>66.666666666666657</v>
      </c>
      <c r="E33" s="42">
        <f>MIN(((IF((C21&lt;$B$16),C21,C77)),C21),C77)</f>
        <v>250</v>
      </c>
      <c r="F33" s="65">
        <f>C57</f>
        <v>66.666666666666657</v>
      </c>
      <c r="G33" s="42">
        <f>MIN(((IF((D21&lt;$B$16),D21,C87)),D21),C87)</f>
        <v>0</v>
      </c>
      <c r="H33" s="65">
        <f>C57</f>
        <v>66.666666666666657</v>
      </c>
      <c r="I33" s="42">
        <f>MIN(((IF((E21&lt;$B$16),E21,C97)),E21),C97)</f>
        <v>150</v>
      </c>
      <c r="J33" s="65">
        <f>C57</f>
        <v>66.666666666666657</v>
      </c>
      <c r="K33" s="43">
        <f>MIN(((IF((F21&lt;$B$16),F21,C107)),G21),C107)</f>
        <v>0</v>
      </c>
      <c r="L33" s="20"/>
      <c r="M33" s="20"/>
      <c r="N33" s="26"/>
    </row>
    <row r="34" spans="1:14" x14ac:dyDescent="0.25">
      <c r="A34" s="41" t="s">
        <v>30</v>
      </c>
      <c r="B34" s="51">
        <f t="shared" ref="B34:B37" si="3">C58</f>
        <v>0</v>
      </c>
      <c r="C34" s="42">
        <f>MIN(((IF((B22&lt;$B$16),B22,C68)),B22),C68)</f>
        <v>0</v>
      </c>
      <c r="D34" s="51">
        <f t="shared" ref="D34:D37" si="4">C58</f>
        <v>0</v>
      </c>
      <c r="E34" s="42">
        <f>MIN(((IF((C22&lt;$B$16),C22,C78)),C22),C78)</f>
        <v>0</v>
      </c>
      <c r="F34" s="51">
        <f t="shared" ref="F34:F37" si="5">C58</f>
        <v>0</v>
      </c>
      <c r="G34" s="42">
        <f>MIN(((IF((D22&lt;$B$16),D22,C88)),D22),C88)</f>
        <v>0</v>
      </c>
      <c r="H34" s="51">
        <f t="shared" ref="H34:H37" si="6">C58</f>
        <v>0</v>
      </c>
      <c r="I34" s="42">
        <f>MIN(((IF((E22&lt;$B$16),E22,C98)),E22),C98)</f>
        <v>0</v>
      </c>
      <c r="J34" s="51">
        <f t="shared" ref="J34:J37" si="7">C58</f>
        <v>0</v>
      </c>
      <c r="K34" s="43">
        <f>MIN(((IF((F22&lt;$B$16),F22,C108)),G22),C108)</f>
        <v>0</v>
      </c>
      <c r="L34" s="20"/>
      <c r="M34" s="20"/>
      <c r="N34" s="26"/>
    </row>
    <row r="35" spans="1:14" x14ac:dyDescent="0.25">
      <c r="A35" s="41" t="s">
        <v>31</v>
      </c>
      <c r="B35" s="51">
        <f t="shared" si="3"/>
        <v>0</v>
      </c>
      <c r="C35" s="42">
        <f>MIN(((IF((B23&lt;$B$16),B23,C69)),B23),C69)</f>
        <v>0</v>
      </c>
      <c r="D35" s="51">
        <f t="shared" si="4"/>
        <v>0</v>
      </c>
      <c r="E35" s="42">
        <f>MIN(((IF((C23&lt;$B$16),C23,C79)),C23),C79)</f>
        <v>0</v>
      </c>
      <c r="F35" s="51">
        <f t="shared" si="5"/>
        <v>0</v>
      </c>
      <c r="G35" s="42">
        <f>MIN(((IF((D23&lt;$B$16),D23,C89)),D23),C89)</f>
        <v>0</v>
      </c>
      <c r="H35" s="51">
        <f t="shared" si="6"/>
        <v>0</v>
      </c>
      <c r="I35" s="42">
        <f>MIN(((IF((E23&lt;$B$16),E23,C99)),E23),C99)</f>
        <v>0</v>
      </c>
      <c r="J35" s="51">
        <f t="shared" si="7"/>
        <v>0</v>
      </c>
      <c r="K35" s="43">
        <f>MIN(((IF((F23&lt;$B$16),F23,C109)),G23),C109)</f>
        <v>0</v>
      </c>
      <c r="L35" s="20"/>
      <c r="M35" s="20"/>
      <c r="N35" s="26"/>
    </row>
    <row r="36" spans="1:14" x14ac:dyDescent="0.25">
      <c r="A36" s="41" t="s">
        <v>1</v>
      </c>
      <c r="B36" s="51">
        <f t="shared" si="3"/>
        <v>0</v>
      </c>
      <c r="C36" s="42">
        <f>MIN(((IF((B24&lt;$B$16),B24,C70)),B24),C70)</f>
        <v>0</v>
      </c>
      <c r="D36" s="51">
        <f t="shared" si="4"/>
        <v>0</v>
      </c>
      <c r="E36" s="42">
        <f>MIN(((IF((C24&lt;$B$16),C24,C80)),C24),C80)</f>
        <v>0</v>
      </c>
      <c r="F36" s="51">
        <f t="shared" si="5"/>
        <v>0</v>
      </c>
      <c r="G36" s="42">
        <f>MIN(((IF((D24&lt;$B$16),D24,C90)),D24),C90)</f>
        <v>0</v>
      </c>
      <c r="H36" s="51">
        <f t="shared" si="6"/>
        <v>0</v>
      </c>
      <c r="I36" s="42">
        <f>MIN(((IF((E24&lt;$B$16),E24,C100)),E24),C100)</f>
        <v>0</v>
      </c>
      <c r="J36" s="51">
        <f t="shared" si="7"/>
        <v>0</v>
      </c>
      <c r="K36" s="43">
        <f>MIN(((IF((F24&lt;$B$16),F24,C110)),G24),C110)</f>
        <v>0</v>
      </c>
      <c r="L36" s="20"/>
      <c r="M36" s="20"/>
      <c r="N36" s="26"/>
    </row>
    <row r="37" spans="1:14" x14ac:dyDescent="0.25">
      <c r="A37" s="44" t="s">
        <v>2</v>
      </c>
      <c r="B37" s="52">
        <f t="shared" si="3"/>
        <v>33.333333333333329</v>
      </c>
      <c r="C37" s="45">
        <f>MIN(((IF((B25&lt;$B$16),B25,C71)),B25),C71)</f>
        <v>200</v>
      </c>
      <c r="D37" s="52">
        <f t="shared" si="4"/>
        <v>33.333333333333329</v>
      </c>
      <c r="E37" s="45">
        <f>MIN(((IF((C25&lt;$B$16),C25,C81)),C25),C81)</f>
        <v>250</v>
      </c>
      <c r="F37" s="52">
        <f t="shared" si="5"/>
        <v>33.333333333333329</v>
      </c>
      <c r="G37" s="45">
        <f>MIN(((IF((D25&lt;$B$16),D25,C91)),D25),C91)</f>
        <v>100</v>
      </c>
      <c r="H37" s="52">
        <f t="shared" si="6"/>
        <v>33.333333333333329</v>
      </c>
      <c r="I37" s="45">
        <f>MIN(((IF((E25&lt;$B$16),E25,C101)),E25),C101)</f>
        <v>150</v>
      </c>
      <c r="J37" s="52">
        <f t="shared" si="7"/>
        <v>33.333333333333329</v>
      </c>
      <c r="K37" s="46">
        <f>MIN(((IF((F25&lt;$B$16),F25,C111)),G25),C111)</f>
        <v>500</v>
      </c>
      <c r="L37" s="20"/>
      <c r="M37" s="20"/>
      <c r="N37" s="26"/>
    </row>
    <row r="38" spans="1:14" ht="15.75" thickBot="1" x14ac:dyDescent="0.3">
      <c r="A38" s="47" t="s">
        <v>4</v>
      </c>
      <c r="B38" s="57">
        <f>SUM(B33:B37)</f>
        <v>99.999999999999986</v>
      </c>
      <c r="C38" s="48">
        <f>SUM(C33:C37)</f>
        <v>400</v>
      </c>
      <c r="D38" s="57">
        <f t="shared" ref="D38:E38" si="8">SUM(D33:D37)</f>
        <v>99.999999999999986</v>
      </c>
      <c r="E38" s="58">
        <f t="shared" si="8"/>
        <v>500</v>
      </c>
      <c r="F38" s="48">
        <f t="shared" ref="F38:K38" si="9">SUM(F33:F37)</f>
        <v>99.999999999999986</v>
      </c>
      <c r="G38" s="48">
        <f t="shared" si="9"/>
        <v>100</v>
      </c>
      <c r="H38" s="57">
        <f t="shared" si="9"/>
        <v>99.999999999999986</v>
      </c>
      <c r="I38" s="58">
        <f t="shared" si="9"/>
        <v>300</v>
      </c>
      <c r="J38" s="57">
        <f t="shared" si="9"/>
        <v>99.999999999999986</v>
      </c>
      <c r="K38" s="49">
        <f t="shared" si="9"/>
        <v>500</v>
      </c>
      <c r="L38" s="29"/>
      <c r="M38" s="29"/>
      <c r="N38" s="30"/>
    </row>
    <row r="39" spans="1:14" x14ac:dyDescent="0.25">
      <c r="J39" s="50"/>
    </row>
    <row r="41" spans="1:14" hidden="1" x14ac:dyDescent="0.25">
      <c r="A41" s="18" t="s">
        <v>29</v>
      </c>
    </row>
    <row r="42" spans="1:14" hidden="1" x14ac:dyDescent="0.25"/>
    <row r="43" spans="1:14" hidden="1" x14ac:dyDescent="0.25"/>
    <row r="44" spans="1:14" hidden="1" x14ac:dyDescent="0.25">
      <c r="A44" s="1" t="s">
        <v>12</v>
      </c>
    </row>
    <row r="45" spans="1:14" ht="45" hidden="1" x14ac:dyDescent="0.25">
      <c r="A45" s="2" t="s">
        <v>35</v>
      </c>
      <c r="B45" s="5" t="s">
        <v>9</v>
      </c>
      <c r="C45" s="5" t="s">
        <v>10</v>
      </c>
      <c r="D45" s="5" t="s">
        <v>7</v>
      </c>
      <c r="E45" s="6" t="s">
        <v>8</v>
      </c>
    </row>
    <row r="46" spans="1:14" hidden="1" x14ac:dyDescent="0.25">
      <c r="A46" t="s">
        <v>0</v>
      </c>
      <c r="B46">
        <f t="shared" ref="B46:B51" si="10">AVERAGE(B6:E6)</f>
        <v>300</v>
      </c>
      <c r="C46">
        <f>B46</f>
        <v>300</v>
      </c>
      <c r="D46" s="7">
        <f>B46/$C$52</f>
        <v>0.66666666666666663</v>
      </c>
      <c r="E46" s="8">
        <f>($I$12-$I$11)*D46</f>
        <v>66.666666666666657</v>
      </c>
    </row>
    <row r="47" spans="1:14" hidden="1" x14ac:dyDescent="0.25">
      <c r="A47" t="s">
        <v>32</v>
      </c>
      <c r="B47">
        <f t="shared" si="10"/>
        <v>0</v>
      </c>
      <c r="C47">
        <f t="shared" ref="C47:C48" si="11">B47</f>
        <v>0</v>
      </c>
      <c r="D47" s="7">
        <f t="shared" ref="D47:D48" si="12">B47/$C$52</f>
        <v>0</v>
      </c>
      <c r="E47" s="8">
        <f t="shared" ref="E47:E48" si="13">($I$12-$I$11)*D47</f>
        <v>0</v>
      </c>
    </row>
    <row r="48" spans="1:14" hidden="1" x14ac:dyDescent="0.25">
      <c r="A48" t="s">
        <v>31</v>
      </c>
      <c r="B48">
        <f t="shared" si="10"/>
        <v>0</v>
      </c>
      <c r="C48">
        <f t="shared" si="11"/>
        <v>0</v>
      </c>
      <c r="D48" s="7">
        <f t="shared" si="12"/>
        <v>0</v>
      </c>
      <c r="E48" s="8">
        <f t="shared" si="13"/>
        <v>0</v>
      </c>
    </row>
    <row r="49" spans="1:5" hidden="1" x14ac:dyDescent="0.25">
      <c r="A49" t="s">
        <v>1</v>
      </c>
      <c r="B49">
        <f t="shared" si="10"/>
        <v>0</v>
      </c>
      <c r="C49">
        <f>B49</f>
        <v>0</v>
      </c>
      <c r="D49" s="7">
        <f>B49/$C$52</f>
        <v>0</v>
      </c>
      <c r="E49" s="8">
        <f t="shared" ref="E49:E50" si="14">($I$12-$I$11)*D49</f>
        <v>0</v>
      </c>
    </row>
    <row r="50" spans="1:5" hidden="1" x14ac:dyDescent="0.25">
      <c r="A50" t="s">
        <v>2</v>
      </c>
      <c r="B50">
        <f t="shared" si="10"/>
        <v>150</v>
      </c>
      <c r="C50">
        <f>B50</f>
        <v>150</v>
      </c>
      <c r="D50" s="7">
        <f>B50/$C$52</f>
        <v>0.33333333333333331</v>
      </c>
      <c r="E50" s="8">
        <f t="shared" si="14"/>
        <v>33.333333333333329</v>
      </c>
    </row>
    <row r="51" spans="1:5" hidden="1" x14ac:dyDescent="0.25">
      <c r="A51" s="2" t="s">
        <v>3</v>
      </c>
      <c r="B51" s="2">
        <f t="shared" si="10"/>
        <v>150</v>
      </c>
      <c r="C51" s="3">
        <f>B51</f>
        <v>150</v>
      </c>
      <c r="D51" s="66"/>
      <c r="E51" s="11"/>
    </row>
    <row r="52" spans="1:5" hidden="1" x14ac:dyDescent="0.25">
      <c r="A52" s="4" t="s">
        <v>11</v>
      </c>
      <c r="B52" s="10">
        <f>SUM(B46:B51)</f>
        <v>600</v>
      </c>
      <c r="C52" s="10">
        <f>SUM(C46:C51)-C51</f>
        <v>450</v>
      </c>
      <c r="D52" s="67">
        <f>SUM(D46:D50)</f>
        <v>1</v>
      </c>
      <c r="E52" s="68">
        <f>SUM(E46:E50)</f>
        <v>99.999999999999986</v>
      </c>
    </row>
    <row r="53" spans="1:5" hidden="1" x14ac:dyDescent="0.25"/>
    <row r="54" spans="1:5" hidden="1" x14ac:dyDescent="0.25">
      <c r="A54" s="1" t="s">
        <v>15</v>
      </c>
    </row>
    <row r="55" spans="1:5" hidden="1" x14ac:dyDescent="0.25">
      <c r="A55" s="1" t="s">
        <v>16</v>
      </c>
    </row>
    <row r="56" spans="1:5" ht="30" hidden="1" x14ac:dyDescent="0.25">
      <c r="A56" s="2" t="s">
        <v>35</v>
      </c>
      <c r="B56" s="5" t="s">
        <v>13</v>
      </c>
      <c r="C56" s="5" t="s">
        <v>8</v>
      </c>
    </row>
    <row r="57" spans="1:5" hidden="1" x14ac:dyDescent="0.25">
      <c r="A57" t="s">
        <v>0</v>
      </c>
      <c r="B57">
        <f t="shared" ref="B57:B62" si="15">I6</f>
        <v>0</v>
      </c>
      <c r="C57" s="8">
        <f>E46</f>
        <v>66.666666666666657</v>
      </c>
    </row>
    <row r="58" spans="1:5" hidden="1" x14ac:dyDescent="0.25">
      <c r="A58" t="s">
        <v>30</v>
      </c>
      <c r="B58">
        <f t="shared" si="15"/>
        <v>0</v>
      </c>
      <c r="C58" s="8">
        <f t="shared" ref="C58:C59" si="16">E47</f>
        <v>0</v>
      </c>
    </row>
    <row r="59" spans="1:5" hidden="1" x14ac:dyDescent="0.25">
      <c r="A59" t="s">
        <v>33</v>
      </c>
      <c r="B59">
        <f t="shared" si="15"/>
        <v>0</v>
      </c>
      <c r="C59" s="8">
        <f t="shared" si="16"/>
        <v>0</v>
      </c>
    </row>
    <row r="60" spans="1:5" hidden="1" x14ac:dyDescent="0.25">
      <c r="A60" t="s">
        <v>1</v>
      </c>
      <c r="B60">
        <f t="shared" si="15"/>
        <v>0</v>
      </c>
      <c r="C60" s="8">
        <f>E49</f>
        <v>0</v>
      </c>
    </row>
    <row r="61" spans="1:5" hidden="1" x14ac:dyDescent="0.25">
      <c r="A61" t="s">
        <v>2</v>
      </c>
      <c r="B61">
        <f t="shared" si="15"/>
        <v>100</v>
      </c>
      <c r="C61" s="8">
        <f>E50</f>
        <v>33.333333333333329</v>
      </c>
    </row>
    <row r="62" spans="1:5" hidden="1" x14ac:dyDescent="0.25">
      <c r="A62" s="9" t="s">
        <v>14</v>
      </c>
      <c r="B62" s="3">
        <f t="shared" si="15"/>
        <v>500</v>
      </c>
      <c r="C62" s="11">
        <f>E51</f>
        <v>0</v>
      </c>
    </row>
    <row r="63" spans="1:5" hidden="1" x14ac:dyDescent="0.25">
      <c r="A63" s="4" t="s">
        <v>4</v>
      </c>
      <c r="B63" s="4">
        <f>SUM(B57:B62)</f>
        <v>600</v>
      </c>
      <c r="C63" s="4">
        <f>SUM(C57:C62)</f>
        <v>99.999999999999986</v>
      </c>
    </row>
    <row r="64" spans="1:5" hidden="1" x14ac:dyDescent="0.25"/>
    <row r="65" spans="1:5" hidden="1" x14ac:dyDescent="0.25">
      <c r="A65" s="1" t="s">
        <v>20</v>
      </c>
    </row>
    <row r="66" spans="1:5" ht="30" hidden="1" x14ac:dyDescent="0.25">
      <c r="A66" s="2" t="s">
        <v>35</v>
      </c>
      <c r="B66" s="16" t="s">
        <v>17</v>
      </c>
      <c r="C66" s="5" t="s">
        <v>18</v>
      </c>
      <c r="D66" s="5" t="s">
        <v>19</v>
      </c>
      <c r="E66" s="5" t="s">
        <v>8</v>
      </c>
    </row>
    <row r="67" spans="1:5" hidden="1" x14ac:dyDescent="0.25">
      <c r="A67" t="s">
        <v>0</v>
      </c>
      <c r="B67" s="12">
        <f>B21</f>
        <v>200</v>
      </c>
      <c r="C67" s="8">
        <f>$B$62*(B67/$B$73)</f>
        <v>250</v>
      </c>
      <c r="D67" s="8">
        <f>B57+C67</f>
        <v>250</v>
      </c>
      <c r="E67" s="8">
        <f>C57+C67</f>
        <v>316.66666666666663</v>
      </c>
    </row>
    <row r="68" spans="1:5" hidden="1" x14ac:dyDescent="0.25">
      <c r="A68" t="s">
        <v>32</v>
      </c>
      <c r="B68" s="12">
        <f>B22</f>
        <v>0</v>
      </c>
      <c r="C68" s="8">
        <f t="shared" ref="C68:C69" si="17">$B$62*(B68/$B$73)</f>
        <v>0</v>
      </c>
      <c r="D68" s="8">
        <f t="shared" ref="D68:D69" si="18">B58+C68</f>
        <v>0</v>
      </c>
      <c r="E68" s="8">
        <f t="shared" ref="E68:E69" si="19">C58+C68</f>
        <v>0</v>
      </c>
    </row>
    <row r="69" spans="1:5" hidden="1" x14ac:dyDescent="0.25">
      <c r="A69" t="s">
        <v>31</v>
      </c>
      <c r="B69" s="12">
        <f>B23</f>
        <v>0</v>
      </c>
      <c r="C69" s="8">
        <f t="shared" si="17"/>
        <v>0</v>
      </c>
      <c r="D69" s="8">
        <f t="shared" si="18"/>
        <v>0</v>
      </c>
      <c r="E69" s="8">
        <f t="shared" si="19"/>
        <v>0</v>
      </c>
    </row>
    <row r="70" spans="1:5" hidden="1" x14ac:dyDescent="0.25">
      <c r="A70" t="s">
        <v>1</v>
      </c>
      <c r="B70" s="12">
        <f>B24</f>
        <v>0</v>
      </c>
      <c r="C70" s="8">
        <f>$B$62*(B70/$B$73)</f>
        <v>0</v>
      </c>
      <c r="D70" s="8">
        <f t="shared" ref="D70" si="20">B60+C70</f>
        <v>0</v>
      </c>
      <c r="E70" s="8">
        <f>C60+C70</f>
        <v>0</v>
      </c>
    </row>
    <row r="71" spans="1:5" hidden="1" x14ac:dyDescent="0.25">
      <c r="A71" t="s">
        <v>2</v>
      </c>
      <c r="B71" s="12">
        <f>B25</f>
        <v>200</v>
      </c>
      <c r="C71" s="8">
        <f>$B$62*(B71/$B$73)</f>
        <v>250</v>
      </c>
      <c r="D71" s="8">
        <f>B61+C71</f>
        <v>350</v>
      </c>
      <c r="E71" s="8">
        <f>C61+C71</f>
        <v>283.33333333333331</v>
      </c>
    </row>
    <row r="72" spans="1:5" hidden="1" x14ac:dyDescent="0.25">
      <c r="A72" s="9" t="s">
        <v>3</v>
      </c>
      <c r="B72" s="17">
        <v>0</v>
      </c>
      <c r="C72" s="11">
        <f>$B$62*(B72/$B$73)</f>
        <v>0</v>
      </c>
      <c r="D72" s="11">
        <v>0</v>
      </c>
      <c r="E72" s="11">
        <f>C62+C72</f>
        <v>0</v>
      </c>
    </row>
    <row r="73" spans="1:5" hidden="1" x14ac:dyDescent="0.25">
      <c r="A73" s="4" t="s">
        <v>4</v>
      </c>
      <c r="B73" s="12">
        <f>SUM(B67:B72)</f>
        <v>400</v>
      </c>
      <c r="C73">
        <f>SUM(C67:C72)</f>
        <v>500</v>
      </c>
      <c r="D73">
        <f>SUM(D67:D72)</f>
        <v>600</v>
      </c>
      <c r="E73" s="8">
        <f>SUM(E67:E72)</f>
        <v>600</v>
      </c>
    </row>
    <row r="74" spans="1:5" hidden="1" x14ac:dyDescent="0.25"/>
    <row r="75" spans="1:5" hidden="1" x14ac:dyDescent="0.25">
      <c r="A75" s="1" t="s">
        <v>21</v>
      </c>
    </row>
    <row r="76" spans="1:5" ht="30" hidden="1" x14ac:dyDescent="0.25">
      <c r="A76" s="2" t="s">
        <v>35</v>
      </c>
      <c r="B76" s="13" t="s">
        <v>24</v>
      </c>
      <c r="C76" s="5" t="s">
        <v>18</v>
      </c>
      <c r="D76" s="5" t="s">
        <v>19</v>
      </c>
      <c r="E76" s="5" t="s">
        <v>8</v>
      </c>
    </row>
    <row r="77" spans="1:5" hidden="1" x14ac:dyDescent="0.25">
      <c r="A77" t="s">
        <v>0</v>
      </c>
      <c r="B77" s="14">
        <f>C21</f>
        <v>300</v>
      </c>
      <c r="C77" s="8">
        <f>$B$62*(B77/$B$83)</f>
        <v>250</v>
      </c>
      <c r="D77" s="8">
        <f>B57+C77</f>
        <v>250</v>
      </c>
      <c r="E77" s="8">
        <f>C57+C77</f>
        <v>316.66666666666663</v>
      </c>
    </row>
    <row r="78" spans="1:5" hidden="1" x14ac:dyDescent="0.25">
      <c r="A78" t="s">
        <v>30</v>
      </c>
      <c r="B78" s="14">
        <f>C22</f>
        <v>0</v>
      </c>
      <c r="C78" s="8">
        <f t="shared" ref="C78:C79" si="21">$B$62*(B78/$B$83)</f>
        <v>0</v>
      </c>
      <c r="D78" s="8">
        <f t="shared" ref="D78:D79" si="22">B58+C78</f>
        <v>0</v>
      </c>
      <c r="E78" s="8">
        <f t="shared" ref="E78:E79" si="23">C58+C78</f>
        <v>0</v>
      </c>
    </row>
    <row r="79" spans="1:5" hidden="1" x14ac:dyDescent="0.25">
      <c r="A79" t="s">
        <v>31</v>
      </c>
      <c r="B79" s="14">
        <f>C23</f>
        <v>0</v>
      </c>
      <c r="C79" s="8">
        <f t="shared" si="21"/>
        <v>0</v>
      </c>
      <c r="D79" s="8">
        <f t="shared" si="22"/>
        <v>0</v>
      </c>
      <c r="E79" s="8">
        <f t="shared" si="23"/>
        <v>0</v>
      </c>
    </row>
    <row r="80" spans="1:5" hidden="1" x14ac:dyDescent="0.25">
      <c r="A80" t="s">
        <v>1</v>
      </c>
      <c r="B80" s="14">
        <f>C24</f>
        <v>0</v>
      </c>
      <c r="C80" s="8">
        <f>$B$62*(B80/$B$83)</f>
        <v>0</v>
      </c>
      <c r="D80" s="8">
        <f t="shared" ref="D80" si="24">B60+C80</f>
        <v>0</v>
      </c>
      <c r="E80" s="8">
        <f>C60+C80</f>
        <v>0</v>
      </c>
    </row>
    <row r="81" spans="1:5" hidden="1" x14ac:dyDescent="0.25">
      <c r="A81" t="s">
        <v>2</v>
      </c>
      <c r="B81" s="14">
        <f>C25</f>
        <v>300</v>
      </c>
      <c r="C81" s="8">
        <f>$B$62*(B81/$B$83)</f>
        <v>250</v>
      </c>
      <c r="D81" s="8">
        <f>B61+C81</f>
        <v>350</v>
      </c>
      <c r="E81" s="8">
        <f>C61+C81</f>
        <v>283.33333333333331</v>
      </c>
    </row>
    <row r="82" spans="1:5" hidden="1" x14ac:dyDescent="0.25">
      <c r="A82" s="9" t="s">
        <v>3</v>
      </c>
      <c r="B82" s="15">
        <v>0</v>
      </c>
      <c r="C82" s="11">
        <f>$B$62*(B82/$B$83)</f>
        <v>0</v>
      </c>
      <c r="D82" s="11">
        <v>0</v>
      </c>
      <c r="E82" s="11">
        <f>C62+C82</f>
        <v>0</v>
      </c>
    </row>
    <row r="83" spans="1:5" hidden="1" x14ac:dyDescent="0.25">
      <c r="A83" s="4" t="s">
        <v>4</v>
      </c>
      <c r="B83" s="12">
        <f>SUM(B77:B82)</f>
        <v>600</v>
      </c>
      <c r="C83">
        <f>SUM(C77:C82)</f>
        <v>500</v>
      </c>
      <c r="D83">
        <f>SUM(D77:D82)</f>
        <v>600</v>
      </c>
      <c r="E83" s="8">
        <f>SUM(E77:E82)</f>
        <v>600</v>
      </c>
    </row>
    <row r="84" spans="1:5" hidden="1" x14ac:dyDescent="0.25"/>
    <row r="85" spans="1:5" hidden="1" x14ac:dyDescent="0.25">
      <c r="A85" s="1" t="s">
        <v>22</v>
      </c>
    </row>
    <row r="86" spans="1:5" ht="30" hidden="1" x14ac:dyDescent="0.25">
      <c r="A86" s="2" t="s">
        <v>35</v>
      </c>
      <c r="B86" s="13" t="s">
        <v>25</v>
      </c>
      <c r="C86" s="5" t="s">
        <v>18</v>
      </c>
      <c r="D86" s="5" t="s">
        <v>19</v>
      </c>
      <c r="E86" s="5" t="s">
        <v>8</v>
      </c>
    </row>
    <row r="87" spans="1:5" hidden="1" x14ac:dyDescent="0.25">
      <c r="A87" t="s">
        <v>0</v>
      </c>
      <c r="B87" s="14">
        <f>D21</f>
        <v>0</v>
      </c>
      <c r="C87" s="8">
        <f>$B$62*(B87/$B$93)</f>
        <v>0</v>
      </c>
      <c r="D87" s="8">
        <f>B57+C87</f>
        <v>0</v>
      </c>
      <c r="E87" s="8">
        <f>C57+C87</f>
        <v>66.666666666666657</v>
      </c>
    </row>
    <row r="88" spans="1:5" hidden="1" x14ac:dyDescent="0.25">
      <c r="A88" t="s">
        <v>30</v>
      </c>
      <c r="B88" s="14">
        <f>D22</f>
        <v>0</v>
      </c>
      <c r="C88" s="8">
        <f t="shared" ref="C88:C89" si="25">$B$62*(B88/$B$93)</f>
        <v>0</v>
      </c>
      <c r="D88" s="8">
        <f t="shared" ref="D88:D89" si="26">B58+C88</f>
        <v>0</v>
      </c>
      <c r="E88" s="8">
        <f t="shared" ref="E88:E89" si="27">C58+C88</f>
        <v>0</v>
      </c>
    </row>
    <row r="89" spans="1:5" hidden="1" x14ac:dyDescent="0.25">
      <c r="A89" t="s">
        <v>31</v>
      </c>
      <c r="B89" s="14">
        <f>D23</f>
        <v>0</v>
      </c>
      <c r="C89" s="8">
        <f t="shared" si="25"/>
        <v>0</v>
      </c>
      <c r="D89" s="8">
        <f t="shared" si="26"/>
        <v>0</v>
      </c>
      <c r="E89" s="8">
        <f t="shared" si="27"/>
        <v>0</v>
      </c>
    </row>
    <row r="90" spans="1:5" hidden="1" x14ac:dyDescent="0.25">
      <c r="A90" t="s">
        <v>1</v>
      </c>
      <c r="B90" s="14">
        <f>D24</f>
        <v>0</v>
      </c>
      <c r="C90" s="8">
        <f>$B$62*(B90/$B$93)</f>
        <v>0</v>
      </c>
      <c r="D90" s="8">
        <f>B60+C90</f>
        <v>0</v>
      </c>
      <c r="E90" s="8">
        <f>C60+C90</f>
        <v>0</v>
      </c>
    </row>
    <row r="91" spans="1:5" hidden="1" x14ac:dyDescent="0.25">
      <c r="A91" t="s">
        <v>2</v>
      </c>
      <c r="B91" s="14">
        <f>D25</f>
        <v>100</v>
      </c>
      <c r="C91" s="8">
        <f>$B$62*(B91/$B$93)</f>
        <v>500</v>
      </c>
      <c r="D91" s="8">
        <f>B61+C91</f>
        <v>600</v>
      </c>
      <c r="E91" s="8">
        <f>C61+C91</f>
        <v>533.33333333333337</v>
      </c>
    </row>
    <row r="92" spans="1:5" hidden="1" x14ac:dyDescent="0.25">
      <c r="A92" s="9" t="s">
        <v>3</v>
      </c>
      <c r="B92" s="15">
        <v>0</v>
      </c>
      <c r="C92" s="11">
        <f>$B$62*(B92/$B$93)</f>
        <v>0</v>
      </c>
      <c r="D92" s="11">
        <v>0</v>
      </c>
      <c r="E92" s="11">
        <f>C62+C92</f>
        <v>0</v>
      </c>
    </row>
    <row r="93" spans="1:5" hidden="1" x14ac:dyDescent="0.25">
      <c r="A93" s="4" t="s">
        <v>4</v>
      </c>
      <c r="B93" s="12">
        <f>SUM(B87:B92)</f>
        <v>100</v>
      </c>
      <c r="C93">
        <f>SUM(C87:C92)</f>
        <v>500</v>
      </c>
      <c r="D93">
        <f>SUM(D87:D92)</f>
        <v>600</v>
      </c>
      <c r="E93" s="8">
        <f>SUM(E87:E92)</f>
        <v>600</v>
      </c>
    </row>
    <row r="94" spans="1:5" hidden="1" x14ac:dyDescent="0.25"/>
    <row r="95" spans="1:5" hidden="1" x14ac:dyDescent="0.25">
      <c r="A95" s="1" t="s">
        <v>23</v>
      </c>
    </row>
    <row r="96" spans="1:5" ht="30" hidden="1" x14ac:dyDescent="0.25">
      <c r="A96" s="2" t="s">
        <v>35</v>
      </c>
      <c r="B96" s="13" t="s">
        <v>26</v>
      </c>
      <c r="C96" s="5" t="s">
        <v>18</v>
      </c>
      <c r="D96" s="5" t="s">
        <v>19</v>
      </c>
      <c r="E96" s="5" t="s">
        <v>8</v>
      </c>
    </row>
    <row r="97" spans="1:5" hidden="1" x14ac:dyDescent="0.25">
      <c r="A97" t="s">
        <v>0</v>
      </c>
      <c r="B97" s="14">
        <f>E21</f>
        <v>150</v>
      </c>
      <c r="C97" s="8">
        <f>$B$62*(B97/$B$103)</f>
        <v>250</v>
      </c>
      <c r="D97" s="8">
        <f>B57+C97</f>
        <v>250</v>
      </c>
      <c r="E97" s="8">
        <f>C57+C97</f>
        <v>316.66666666666663</v>
      </c>
    </row>
    <row r="98" spans="1:5" hidden="1" x14ac:dyDescent="0.25">
      <c r="A98" t="s">
        <v>30</v>
      </c>
      <c r="B98" s="14">
        <f>E22</f>
        <v>0</v>
      </c>
      <c r="C98" s="8">
        <f t="shared" ref="C98:C99" si="28">$B$62*(B98/$B$103)</f>
        <v>0</v>
      </c>
      <c r="D98" s="8">
        <f t="shared" ref="D98:D99" si="29">B58+C98</f>
        <v>0</v>
      </c>
      <c r="E98" s="8">
        <f t="shared" ref="E98:E99" si="30">C58+C98</f>
        <v>0</v>
      </c>
    </row>
    <row r="99" spans="1:5" hidden="1" x14ac:dyDescent="0.25">
      <c r="A99" t="s">
        <v>31</v>
      </c>
      <c r="B99" s="14">
        <f>E23</f>
        <v>0</v>
      </c>
      <c r="C99" s="8">
        <f t="shared" si="28"/>
        <v>0</v>
      </c>
      <c r="D99" s="8">
        <f t="shared" si="29"/>
        <v>0</v>
      </c>
      <c r="E99" s="8">
        <f t="shared" si="30"/>
        <v>0</v>
      </c>
    </row>
    <row r="100" spans="1:5" hidden="1" x14ac:dyDescent="0.25">
      <c r="A100" t="s">
        <v>1</v>
      </c>
      <c r="B100" s="14">
        <f>E24</f>
        <v>0</v>
      </c>
      <c r="C100" s="8">
        <f>$B$62*(B100/$B$103)</f>
        <v>0</v>
      </c>
      <c r="D100" s="8">
        <f>B60+C100</f>
        <v>0</v>
      </c>
      <c r="E100" s="8">
        <f>C60+C100</f>
        <v>0</v>
      </c>
    </row>
    <row r="101" spans="1:5" hidden="1" x14ac:dyDescent="0.25">
      <c r="A101" t="s">
        <v>2</v>
      </c>
      <c r="B101" s="14">
        <f>E25</f>
        <v>150</v>
      </c>
      <c r="C101" s="8">
        <f>$B$62*(B101/$B$103)</f>
        <v>250</v>
      </c>
      <c r="D101" s="8">
        <f>B61+C101</f>
        <v>350</v>
      </c>
      <c r="E101" s="8">
        <f>C61+C101</f>
        <v>283.33333333333331</v>
      </c>
    </row>
    <row r="102" spans="1:5" hidden="1" x14ac:dyDescent="0.25">
      <c r="A102" s="9" t="s">
        <v>3</v>
      </c>
      <c r="B102" s="15">
        <v>0</v>
      </c>
      <c r="C102" s="11">
        <f>$B$62*(B102/$B$103)</f>
        <v>0</v>
      </c>
      <c r="D102" s="11">
        <v>0</v>
      </c>
      <c r="E102" s="11">
        <f>C62+C102</f>
        <v>0</v>
      </c>
    </row>
    <row r="103" spans="1:5" hidden="1" x14ac:dyDescent="0.25">
      <c r="A103" s="4" t="s">
        <v>4</v>
      </c>
      <c r="B103" s="12">
        <f>SUM(B97:B102)</f>
        <v>300</v>
      </c>
      <c r="C103">
        <f>SUM(C97:C102)</f>
        <v>500</v>
      </c>
      <c r="D103">
        <f>SUM(D97:D102)</f>
        <v>600</v>
      </c>
      <c r="E103" s="8">
        <f>SUM(E97:E102)</f>
        <v>600</v>
      </c>
    </row>
    <row r="104" spans="1:5" hidden="1" x14ac:dyDescent="0.25"/>
    <row r="105" spans="1:5" hidden="1" x14ac:dyDescent="0.25">
      <c r="A105" s="1" t="s">
        <v>27</v>
      </c>
    </row>
    <row r="106" spans="1:5" ht="30" hidden="1" x14ac:dyDescent="0.25">
      <c r="A106" s="2" t="s">
        <v>35</v>
      </c>
      <c r="B106" s="13" t="s">
        <v>28</v>
      </c>
      <c r="C106" s="5" t="s">
        <v>18</v>
      </c>
      <c r="D106" s="5" t="s">
        <v>19</v>
      </c>
      <c r="E106" s="5" t="s">
        <v>8</v>
      </c>
    </row>
    <row r="107" spans="1:5" hidden="1" x14ac:dyDescent="0.25">
      <c r="A107" t="s">
        <v>0</v>
      </c>
      <c r="B107" s="14">
        <f>F21</f>
        <v>0</v>
      </c>
      <c r="C107" s="8">
        <f t="shared" ref="C107:C112" si="31">$B$62*(B107/$B$113)</f>
        <v>0</v>
      </c>
      <c r="D107" s="8">
        <f>B57+C107</f>
        <v>0</v>
      </c>
      <c r="E107" s="8">
        <f>C57+C107</f>
        <v>66.666666666666657</v>
      </c>
    </row>
    <row r="108" spans="1:5" hidden="1" x14ac:dyDescent="0.25">
      <c r="A108" t="s">
        <v>32</v>
      </c>
      <c r="B108" s="14">
        <f>F22</f>
        <v>0</v>
      </c>
      <c r="C108" s="8">
        <f t="shared" si="31"/>
        <v>0</v>
      </c>
      <c r="D108" s="8">
        <f t="shared" ref="D108" si="32">B58+C108</f>
        <v>0</v>
      </c>
      <c r="E108" s="8">
        <f t="shared" ref="E108:E109" si="33">C58+C108</f>
        <v>0</v>
      </c>
    </row>
    <row r="109" spans="1:5" hidden="1" x14ac:dyDescent="0.25">
      <c r="A109" t="s">
        <v>31</v>
      </c>
      <c r="B109" s="14">
        <f>F23</f>
        <v>0</v>
      </c>
      <c r="C109" s="8">
        <f t="shared" si="31"/>
        <v>0</v>
      </c>
      <c r="D109" s="8">
        <f>B59+C109</f>
        <v>0</v>
      </c>
      <c r="E109" s="8">
        <f t="shared" si="33"/>
        <v>0</v>
      </c>
    </row>
    <row r="110" spans="1:5" hidden="1" x14ac:dyDescent="0.25">
      <c r="A110" t="s">
        <v>1</v>
      </c>
      <c r="B110" s="14">
        <f>F24</f>
        <v>0</v>
      </c>
      <c r="C110" s="8">
        <f t="shared" si="31"/>
        <v>0</v>
      </c>
      <c r="D110" s="8">
        <f>B60+C110</f>
        <v>0</v>
      </c>
      <c r="E110" s="8">
        <f>C60+C110</f>
        <v>0</v>
      </c>
    </row>
    <row r="111" spans="1:5" hidden="1" x14ac:dyDescent="0.25">
      <c r="A111" t="s">
        <v>2</v>
      </c>
      <c r="B111" s="14">
        <f>F25</f>
        <v>600</v>
      </c>
      <c r="C111" s="8">
        <f t="shared" si="31"/>
        <v>500</v>
      </c>
      <c r="D111" s="8">
        <f>B61+C111</f>
        <v>600</v>
      </c>
      <c r="E111" s="8">
        <f>C61+C111</f>
        <v>533.33333333333337</v>
      </c>
    </row>
    <row r="112" spans="1:5" hidden="1" x14ac:dyDescent="0.25">
      <c r="A112" s="9" t="s">
        <v>3</v>
      </c>
      <c r="B112" s="15">
        <v>0</v>
      </c>
      <c r="C112" s="11">
        <f t="shared" si="31"/>
        <v>0</v>
      </c>
      <c r="D112" s="11">
        <v>0</v>
      </c>
      <c r="E112" s="11">
        <f>C62+C112</f>
        <v>0</v>
      </c>
    </row>
    <row r="113" spans="1:5" hidden="1" x14ac:dyDescent="0.25">
      <c r="A113" s="4" t="s">
        <v>4</v>
      </c>
      <c r="B113" s="12">
        <f>SUM(B107:B112)</f>
        <v>600</v>
      </c>
      <c r="C113">
        <f>SUM(C107:C112)</f>
        <v>500</v>
      </c>
      <c r="D113">
        <f>SUM(D107:D112)</f>
        <v>600</v>
      </c>
      <c r="E113" s="8">
        <f>SUM(E107:E112)</f>
        <v>600</v>
      </c>
    </row>
    <row r="114" spans="1:5" hidden="1" x14ac:dyDescent="0.25"/>
  </sheetData>
  <sheetProtection sheet="1" objects="1" scenarios="1" selectLockedCells="1"/>
  <mergeCells count="7">
    <mergeCell ref="A2:N2"/>
    <mergeCell ref="A3:N3"/>
    <mergeCell ref="B31:C31"/>
    <mergeCell ref="D31:E31"/>
    <mergeCell ref="F31:G31"/>
    <mergeCell ref="H31:I31"/>
    <mergeCell ref="J31:K31"/>
  </mergeCells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 Deliberto</dc:creator>
  <cp:lastModifiedBy>Michael E Salassi</cp:lastModifiedBy>
  <cp:lastPrinted>2014-11-08T18:08:03Z</cp:lastPrinted>
  <dcterms:created xsi:type="dcterms:W3CDTF">2014-05-06T14:52:30Z</dcterms:created>
  <dcterms:modified xsi:type="dcterms:W3CDTF">2014-12-05T15:11:32Z</dcterms:modified>
</cp:coreProperties>
</file>